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480" windowHeight="9375" activeTab="6"/>
  </bookViews>
  <sheets>
    <sheet name="прил1" sheetId="1" r:id="rId1"/>
    <sheet name="прио 4" sheetId="2" r:id="rId2"/>
    <sheet name="прил5" sheetId="3" r:id="rId3"/>
    <sheet name="прил6" sheetId="4" r:id="rId4"/>
    <sheet name="прил2" sheetId="5" r:id="rId5"/>
    <sheet name="прил3" sheetId="6" r:id="rId6"/>
    <sheet name="прил 7" sheetId="7" r:id="rId7"/>
    <sheet name="прил 10" sheetId="8" r:id="rId8"/>
    <sheet name="прил11" sheetId="9" r:id="rId9"/>
    <sheet name="прил 9" sheetId="10" r:id="rId10"/>
  </sheets>
  <definedNames>
    <definedName name="_GoBack" localSheetId="2">'прил5'!#REF!</definedName>
    <definedName name="_xlnm.Print_Area" localSheetId="2">'прил5'!$A$1:$F$395</definedName>
  </definedNames>
  <calcPr fullCalcOnLoad="1"/>
</workbook>
</file>

<file path=xl/sharedStrings.xml><?xml version="1.0" encoding="utf-8"?>
<sst xmlns="http://schemas.openxmlformats.org/spreadsheetml/2006/main" count="4317" uniqueCount="860">
  <si>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</si>
  <si>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</si>
  <si>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</si>
  <si>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</si>
  <si>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</si>
  <si>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</si>
  <si>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</si>
  <si>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Дорожное хозяйство (дорожные фонды)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</si>
  <si>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</si>
  <si>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</si>
  <si>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</si>
  <si>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</si>
  <si>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</si>
  <si>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</si>
  <si>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</si>
  <si>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</si>
  <si>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</si>
  <si>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</si>
  <si>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</si>
  <si>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</si>
  <si>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</si>
  <si>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</si>
  <si>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</si>
  <si>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</si>
  <si>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</si>
  <si>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</si>
  <si>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</si>
  <si>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</si>
  <si>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</si>
  <si>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</si>
  <si>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</si>
  <si>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</si>
  <si>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</si>
  <si>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</si>
  <si>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</si>
  <si>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</si>
  <si>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рублей</t>
  </si>
  <si>
    <t>01 03 0100 05 0000 810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</si>
  <si>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</si>
  <si>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</si>
  <si>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</si>
  <si>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</si>
  <si>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</si>
  <si>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</si>
  <si>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</si>
  <si>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</si>
  <si>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</si>
  <si>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2 02 03999 05 0000 151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</si>
  <si>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</si>
  <si>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</si>
  <si>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</si>
  <si>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</si>
  <si>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</si>
  <si>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</si>
  <si>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</si>
  <si>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</si>
  <si>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</si>
  <si>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</si>
  <si>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</si>
  <si>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</si>
  <si>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</si>
  <si>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</si>
  <si>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</si>
  <si>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</si>
  <si>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</si>
  <si>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</si>
  <si>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</si>
  <si>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</si>
  <si>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</si>
  <si>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</si>
  <si>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</si>
  <si>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</si>
  <si>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</si>
  <si>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</si>
  <si>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</si>
  <si>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</si>
  <si>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</si>
  <si>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</si>
  <si>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</si>
  <si>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</si>
  <si>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</si>
  <si>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</si>
  <si>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</si>
  <si>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</si>
  <si>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</si>
  <si>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</si>
  <si>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</si>
  <si>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</si>
  <si>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</si>
  <si>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</si>
  <si>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</si>
  <si>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</si>
  <si>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</si>
  <si>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</si>
  <si>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</si>
  <si>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</si>
  <si>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</si>
  <si>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</si>
  <si>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</si>
  <si>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Код бюджетной классификации
Российской    Федерации
</t>
  </si>
  <si>
    <t>Наименование доходов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</si>
  <si>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</si>
  <si>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</si>
  <si>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</si>
  <si>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</si>
  <si>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</si>
  <si>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</si>
  <si>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</si>
  <si>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</si>
  <si>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</si>
  <si>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</si>
  <si>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</si>
  <si>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</si>
  <si>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</si>
  <si>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</si>
  <si>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</si>
  <si>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</si>
  <si>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</si>
  <si>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</si>
  <si>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</si>
  <si>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</si>
  <si>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</si>
  <si>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</si>
  <si>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</si>
  <si>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</si>
  <si>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</si>
  <si>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</si>
  <si>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</si>
  <si>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</si>
  <si>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</si>
  <si>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01 06 0502 05 0000 640</t>
  </si>
  <si>
    <t>01 06 0502 05 0000 540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</si>
  <si>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</si>
  <si>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</si>
  <si>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</si>
  <si>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</si>
  <si>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</si>
  <si>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</si>
  <si>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</si>
  <si>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</si>
  <si>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</si>
  <si>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</si>
  <si>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</si>
  <si>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</si>
  <si>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</si>
  <si>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</si>
  <si>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</si>
  <si>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</si>
  <si>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</si>
  <si>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</si>
  <si>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</si>
  <si>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</si>
  <si>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</si>
  <si>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</si>
  <si>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</si>
  <si>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</si>
  <si>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</si>
  <si>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</si>
  <si>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</si>
  <si>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</si>
  <si>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</si>
  <si>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</si>
  <si>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</si>
  <si>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</si>
  <si>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</si>
  <si>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</si>
  <si>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</si>
  <si>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</si>
  <si>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</si>
  <si>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</si>
  <si>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</si>
  <si>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</si>
  <si>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</si>
  <si>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представительного органа местного самоуправления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</si>
  <si>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</si>
  <si>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</si>
  <si>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</si>
  <si>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</si>
  <si>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</si>
  <si>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</si>
  <si>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</si>
  <si>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</si>
  <si>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Средства муниципального образования на развитие системы оздоровления и отдыха детей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</si>
  <si>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</si>
  <si>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1 03 00000 00 0000 000</t>
  </si>
  <si>
    <t>1 03 02000 01 0000 110</t>
  </si>
  <si>
    <t>1 16 25000 00 0000 140</t>
  </si>
  <si>
    <t>1 16 25060 01 0000 140</t>
  </si>
  <si>
    <t>1 16 30000 01 0000 140</t>
  </si>
  <si>
    <t>1 16 30010 01 0000 140</t>
  </si>
  <si>
    <t>1 16 30014 01 0000 140</t>
  </si>
  <si>
    <t>1 16 30030 01 0000 140</t>
  </si>
  <si>
    <t>1 16 43000 01 0000 140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</si>
  <si>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</si>
  <si>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</si>
  <si>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</si>
  <si>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00</t>
  </si>
  <si>
    <t>Физическая культура и спорт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</si>
  <si>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</si>
  <si>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</si>
  <si>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</si>
  <si>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>500</t>
  </si>
  <si>
    <t>1 11 05013 10 0000 120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</si>
  <si>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</si>
  <si>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</si>
  <si>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</si>
  <si>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</si>
  <si>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кредиты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</si>
  <si>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</si>
  <si>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</si>
  <si>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</si>
  <si>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</si>
  <si>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</si>
  <si>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</si>
  <si>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</si>
  <si>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</si>
  <si>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</si>
  <si>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</si>
  <si>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</si>
  <si>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</si>
  <si>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</si>
  <si>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</si>
  <si>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</si>
  <si>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</si>
  <si>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</si>
  <si>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</si>
  <si>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</si>
  <si>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</si>
  <si>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</si>
  <si>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</si>
  <si>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</si>
  <si>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</si>
  <si>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</si>
  <si>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</si>
  <si>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</si>
  <si>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</si>
  <si>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</si>
  <si>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</si>
  <si>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</si>
  <si>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</si>
  <si>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</si>
  <si>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</si>
  <si>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</si>
  <si>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</si>
  <si>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</si>
  <si>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1 13 01990 00 0000 130</t>
  </si>
  <si>
    <t xml:space="preserve">Прочие доходы от оказания платных услуг (работ) получателями средств бюджетов муниципальных районов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</si>
  <si>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</si>
  <si>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</si>
  <si>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</si>
  <si>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</si>
  <si>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</si>
  <si>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Субвенции бюджетам муниципальных районов на  ежемесячное денежное вознаграждение за классное руководство</t>
  </si>
  <si>
    <t>ВСЕГО ДОХОДОВ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</si>
  <si>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</si>
  <si>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</si>
  <si>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</si>
  <si>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</si>
  <si>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</si>
  <si>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</si>
  <si>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</si>
  <si>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</si>
  <si>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</si>
  <si>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</si>
  <si>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</si>
  <si>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</si>
  <si>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</si>
  <si>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Прочие межбюджетные трансферты общего характера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</si>
  <si>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</si>
  <si>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</si>
  <si>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</si>
  <si>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Выполнение других обязательств муниципального образования "Октябрьский район"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</si>
  <si>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</si>
  <si>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</si>
  <si>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</si>
  <si>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</si>
  <si>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</si>
  <si>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</si>
  <si>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</si>
  <si>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</si>
  <si>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</si>
  <si>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</si>
  <si>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</si>
  <si>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1 05 02020 02 0000 110</t>
  </si>
  <si>
    <t>Единый налог на вмененнный доход для отдельных видов днятельности (за налоговые периоды,истекшие до 1 января 2011 года)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</si>
  <si>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</si>
  <si>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</si>
  <si>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</si>
  <si>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</si>
  <si>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</si>
  <si>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</si>
  <si>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</si>
  <si>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</si>
  <si>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07 </t>
  </si>
  <si>
    <t>Бюджетные инвестиции в объекты капитального строительства государственной (муниципальной) собственности</t>
  </si>
  <si>
    <t>бюджета Октябрьского района Курской области на 2016 год</t>
  </si>
  <si>
    <t>Приложение № 1 к решению Представительного Собрания Октябрьского района Курской области   "О бюджете Октябрьского района Курской области на 2016 год   от __.10.2015г. №__</t>
  </si>
  <si>
    <t>Сумма          на 2016 год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</si>
  <si>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</si>
  <si>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</si>
  <si>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</si>
  <si>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</si>
  <si>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</si>
  <si>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</si>
  <si>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1 05 01000 00 0000 110</t>
  </si>
  <si>
    <t>Налог, взимаемый в связи с применением упрощенной системы налогообложения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</si>
  <si>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</si>
  <si>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</si>
  <si>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</si>
  <si>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</si>
  <si>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</si>
  <si>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</si>
  <si>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</si>
  <si>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</si>
  <si>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</si>
  <si>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</si>
  <si>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</si>
  <si>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</si>
  <si>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 xml:space="preserve"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
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</si>
  <si>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</si>
  <si>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</si>
  <si>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</si>
  <si>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</si>
  <si>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</si>
  <si>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</si>
  <si>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</si>
  <si>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</si>
  <si>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</si>
  <si>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</si>
  <si>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</si>
  <si>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</si>
  <si>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</si>
  <si>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</si>
  <si>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</si>
  <si>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</si>
  <si>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</si>
  <si>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</si>
  <si>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</si>
  <si>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</si>
  <si>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</si>
  <si>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</si>
  <si>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</si>
  <si>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</si>
  <si>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</si>
  <si>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</si>
  <si>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</si>
  <si>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</si>
  <si>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</si>
  <si>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</si>
  <si>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</si>
  <si>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</si>
  <si>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</si>
  <si>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</si>
  <si>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</si>
  <si>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</si>
  <si>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 xml:space="preserve">Муниципальная программа «Содействие занятости населения в Октябрьском районе Курской области» </t>
  </si>
  <si>
    <t>17 0 00 00000</t>
  </si>
  <si>
    <t>Подпрограмма «Содействие временной занятости отдельных категорий граждан» муниципальной программы «Содействие занятости населения в Октябрьском районе Курской области»</t>
  </si>
  <si>
    <t>17 1 00 00000</t>
  </si>
  <si>
    <t>Основное мероприятие «Организация временного трудоустройства граждан района»</t>
  </si>
  <si>
    <t>17 1 01 00000</t>
  </si>
  <si>
    <t>17 1  01 С1436</t>
  </si>
  <si>
    <t>17 1 01 С1436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</si>
  <si>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</si>
  <si>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</si>
  <si>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</si>
  <si>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</si>
  <si>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</si>
  <si>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</si>
  <si>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</si>
  <si>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</si>
  <si>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</si>
  <si>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</si>
  <si>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объектах»</t>
  </si>
  <si>
    <t>13 0 00 00000</t>
  </si>
  <si>
    <t>13 1 00 00000</t>
  </si>
  <si>
    <t>Основное мероприятие «Обеспечение эффективного функционирования системы ЕДДС Октябрьского района Курской области, системы безопасности людей на водных объектах»</t>
  </si>
  <si>
    <t>13 1 01 00000</t>
  </si>
  <si>
    <t>13 1 01 С1401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</si>
  <si>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город»;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</si>
  <si>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</si>
  <si>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</si>
  <si>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</si>
  <si>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</si>
  <si>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</si>
  <si>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</si>
  <si>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</si>
  <si>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</si>
  <si>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</si>
  <si>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</si>
  <si>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11 2 02 С1423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</si>
  <si>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</si>
  <si>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</si>
  <si>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</si>
  <si>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</si>
  <si>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</si>
  <si>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</si>
  <si>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</si>
  <si>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</si>
  <si>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</si>
  <si>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</si>
  <si>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</si>
  <si>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</si>
  <si>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</si>
  <si>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</si>
  <si>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</si>
  <si>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</si>
  <si>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</si>
  <si>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</si>
  <si>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</si>
  <si>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</si>
  <si>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</si>
  <si>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</si>
  <si>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</si>
  <si>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</si>
  <si>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</si>
  <si>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</si>
  <si>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</si>
  <si>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</si>
  <si>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</si>
  <si>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</si>
  <si>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</si>
  <si>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</si>
  <si>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</si>
  <si>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</si>
  <si>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</si>
  <si>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</si>
  <si>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</si>
  <si>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03 2 01 00000</t>
  </si>
  <si>
    <t>Основное мероприятие «Реализация дошкольных образовательных программ»</t>
  </si>
  <si>
    <t xml:space="preserve">Муниципальная программа «Повышение эффективности управления финансами» 
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</si>
  <si>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</si>
  <si>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</si>
  <si>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</si>
  <si>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</si>
  <si>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</si>
  <si>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</si>
  <si>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</si>
  <si>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</si>
  <si>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</si>
  <si>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</si>
  <si>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</si>
  <si>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</si>
  <si>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</si>
  <si>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</si>
  <si>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</si>
  <si>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</si>
  <si>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</si>
  <si>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</si>
  <si>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</si>
  <si>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</si>
  <si>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</si>
  <si>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</si>
  <si>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</si>
  <si>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</si>
  <si>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</si>
  <si>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</si>
  <si>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</si>
  <si>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</si>
  <si>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</si>
  <si>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</si>
  <si>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</si>
  <si>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</si>
  <si>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</si>
  <si>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</si>
  <si>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</si>
  <si>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</si>
  <si>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</si>
  <si>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</si>
  <si>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</si>
  <si>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</si>
  <si>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</si>
  <si>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</si>
  <si>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</si>
  <si>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Основное мероприятие «Организация и осуществление  выплат и пособий гражданам, имеющим детей»;</t>
  </si>
  <si>
    <t>02 3 01 00000</t>
  </si>
  <si>
    <t>02 3 01 11130</t>
  </si>
  <si>
    <t>02 2 02 11170</t>
  </si>
  <si>
    <t>Основное мероприятие «Оказание мер социальной поддержки гражданам, имеющим звание «Ветеран труда Курской области» и труженикам тыла»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</si>
  <si>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</si>
  <si>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</si>
  <si>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</si>
  <si>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</si>
  <si>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</si>
  <si>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</si>
  <si>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</si>
  <si>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</si>
  <si>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</si>
  <si>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</si>
  <si>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</si>
  <si>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</si>
  <si>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</si>
  <si>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</si>
  <si>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</si>
  <si>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</si>
  <si>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</si>
  <si>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</si>
  <si>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</si>
  <si>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</si>
  <si>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</si>
  <si>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</si>
  <si>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</si>
  <si>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</si>
  <si>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</si>
  <si>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</si>
  <si>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</si>
  <si>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</si>
  <si>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</si>
  <si>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</si>
  <si>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</si>
  <si>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</si>
  <si>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</si>
  <si>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С1409</t>
  </si>
  <si>
    <t>03 1 02  С1409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</si>
  <si>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</si>
  <si>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</si>
  <si>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</si>
  <si>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</si>
  <si>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</si>
  <si>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</si>
  <si>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>03 1  02 С1409</t>
  </si>
  <si>
    <t>03 1 02  С1412</t>
  </si>
  <si>
    <t>03 1 02 С 1412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</si>
  <si>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Октябрьского района Курской области»
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</si>
  <si>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</si>
  <si>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</si>
  <si>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</si>
  <si>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</si>
  <si>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</si>
  <si>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</si>
  <si>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</si>
  <si>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</si>
  <si>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</si>
  <si>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</si>
  <si>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</si>
  <si>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</si>
  <si>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</si>
  <si>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08 4 01 С1458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</si>
  <si>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</si>
  <si>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</si>
  <si>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</si>
  <si>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</si>
  <si>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</si>
  <si>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</si>
  <si>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</si>
  <si>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>Приложение № 4 к решению Представительного Собрания Октябрьского района Курской области   "О бюджете Октябрьского района Курской области на 2016 год "от __.__.2015г.№__</t>
  </si>
  <si>
    <t>Поступления доходов в бюджет Октябрьского района Курской области в 2016 году</t>
  </si>
  <si>
    <t xml:space="preserve">Распределение бюджетных ассигнований </t>
  </si>
  <si>
    <t xml:space="preserve">Октябрьского района Курской области на 2016 год </t>
  </si>
  <si>
    <t xml:space="preserve">по разделам и подразделам, целевым статьям (муниципальным программам и </t>
  </si>
  <si>
    <t xml:space="preserve">непрограммным видам деятельности), группам видов расходов классификации расходов бюджета  </t>
  </si>
  <si>
    <t>Приложение № 5 к решению Представительного Собрания Октябрьского района Курской области  "О бюджете Октябрьского района Курской области на 2016 год и"   от __.__.2015г. №__</t>
  </si>
  <si>
    <t>Перечень   главных  администраторов доходов</t>
  </si>
  <si>
    <t>бюджета Октябрьского муниципального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</si>
  <si>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</si>
  <si>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</si>
  <si>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</si>
  <si>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001</t>
  </si>
  <si>
    <t>Администрация Октябрьского  района Курской области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</si>
  <si>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</si>
  <si>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</si>
  <si>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</si>
  <si>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1 11 02033 05 0000 120</t>
  </si>
  <si>
    <t>1 11 05025 05 0000 120</t>
  </si>
  <si>
    <t>Доходы, получаемые в виде арендной платы, а   также средства от продажи права   на заключение  договоров  аренды за земли,  находящиеся в собственности муниципальных районов (за исключением земельных участков  муниципальных 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</si>
  <si>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</si>
  <si>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</si>
  <si>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</si>
  <si>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1 11 09045 05 0000 120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</si>
  <si>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</si>
  <si>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</si>
  <si>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1 11 08050 05 0000 120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</si>
  <si>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</si>
  <si>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</si>
  <si>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</si>
  <si>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</si>
  <si>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</si>
  <si>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</si>
  <si>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</si>
  <si>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</si>
  <si>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</si>
  <si>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</si>
  <si>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</si>
  <si>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</si>
  <si>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</si>
  <si>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</si>
  <si>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</si>
  <si>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</si>
  <si>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</si>
  <si>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</si>
  <si>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</si>
  <si>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1 14 06013 10 0000 430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</si>
  <si>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</si>
  <si>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</si>
  <si>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</si>
  <si>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</si>
  <si>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Денежные взыскания (штрафы) за нарушение бюджетного законодательства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</si>
  <si>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</si>
  <si>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</si>
  <si>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1 16 23052 05 0000 140</t>
  </si>
  <si>
    <t>1 17 01050 05 0000 180</t>
  </si>
  <si>
    <t>Невыясненные поступления, зачисляемые в бюджеты муниципальных районов</t>
  </si>
  <si>
    <t>117 02020 05 0000 180</t>
  </si>
  <si>
    <t>Возмещение потерь сельскохозяйственного 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</si>
  <si>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</si>
  <si>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</si>
  <si>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1 17 14 030 05 0000 180</t>
  </si>
  <si>
    <t>Средства самообложения граждан, зачисляемые в бюджеты муниципальных районов</t>
  </si>
  <si>
    <t>Прочие безвозмездные поступления в бюджеты муниципальных районов</t>
  </si>
  <si>
    <t>208 05000 05 0000 180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</si>
  <si>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</si>
  <si>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</si>
  <si>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</si>
  <si>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</si>
  <si>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</si>
  <si>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</si>
  <si>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</si>
  <si>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</si>
  <si>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</si>
  <si>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№2 к решению Представительного Собрания Октябрьского района Курской области  "О бюджете Октябрьского района Курской области на 2016 год"  от ______2015 г № ___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</si>
  <si>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</si>
  <si>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Октябрьского района</t>
  </si>
  <si>
    <t xml:space="preserve">                                                                                                                                          «О бюджете Октябрьского района </t>
  </si>
  <si>
    <t xml:space="preserve">Перечень главных администраторов источников финансирования 
</t>
  </si>
  <si>
    <t>дефицита бюджета Октябрьского района Курской области</t>
  </si>
  <si>
    <t>Код главы</t>
  </si>
  <si>
    <t>Код группы, подгруппы, статьи и вида источников</t>
  </si>
  <si>
    <t>Администрация Октябрьского района Курской области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</si>
  <si>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</si>
  <si>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</si>
  <si>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01 02 0000 05 0000 810</t>
  </si>
  <si>
    <t>Погашение кредитов от кредитных организаций  бюджетами муниципальных районов в валюте Российской Федерации</t>
  </si>
  <si>
    <t>01 03 0100 05 0000 710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</si>
  <si>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</si>
  <si>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</si>
  <si>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от _______ 2015 года № </t>
  </si>
  <si>
    <t xml:space="preserve">  к решению Представительного </t>
  </si>
  <si>
    <t xml:space="preserve"> Собрания Октябрьского района</t>
  </si>
  <si>
    <t xml:space="preserve"> «О бюджете Октябрьского района 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</si>
  <si>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</si>
  <si>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</si>
  <si>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</si>
  <si>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на 2016 год</t>
  </si>
  <si>
    <t xml:space="preserve"> Курской области на 2015 год "</t>
  </si>
  <si>
    <t xml:space="preserve">  от           2015 года № ___</t>
  </si>
  <si>
    <t>Приложение № 7 к решению Представительного Собрания Октябрьского района Курской области  "О бюджете Октябрьского района Курской области на 2016 год"  от __.__.2015г. № __</t>
  </si>
  <si>
    <t>Сумма на 2016 год руб.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</si>
  <si>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</si>
  <si>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Октябрьского района</t>
  </si>
  <si>
    <t xml:space="preserve">                                                                                                     «О бюджете Октябрьского района </t>
  </si>
  <si>
    <t xml:space="preserve">Программа муниципальных внутренних заимствований Октябрьского района 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</si>
  <si>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</si>
  <si>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</si>
  <si>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</si>
  <si>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</si>
  <si>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Кредиты кредитных организаций</t>
  </si>
  <si>
    <t>Итого</t>
  </si>
  <si>
    <t>2. Погашение внутренних заимствований</t>
  </si>
  <si>
    <t>Приложение № 19</t>
  </si>
  <si>
    <t xml:space="preserve">к решению Представительного </t>
  </si>
  <si>
    <t>Собрания Октябрьского района</t>
  </si>
  <si>
    <t xml:space="preserve">«О бюджете Октябрьского района </t>
  </si>
  <si>
    <t xml:space="preserve">Программа муниципальных гарантий </t>
  </si>
  <si>
    <t>1.1. Перечень подлежащих предоставлению муниципальных гарантий Октябрьского района в 2015 году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</si>
  <si>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</si>
  <si>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</si>
  <si>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</si>
  <si>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</si>
  <si>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</si>
  <si>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</si>
  <si>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>-</t>
  </si>
  <si>
    <t xml:space="preserve">1.2. Общий объем бюджетных ассигнований, предусмотренных на исполнение муниципальных </t>
  </si>
  <si>
    <t>Исполнение муниципальных гарантий Октябрьского района</t>
  </si>
  <si>
    <t>За счет источников финансирования дефицита бюджета</t>
  </si>
  <si>
    <t>Курской области на 2016 год"</t>
  </si>
  <si>
    <t>от                       2015 года №</t>
  </si>
  <si>
    <t>Октябрьского района Курской области на 2016 год</t>
  </si>
  <si>
    <t xml:space="preserve"> гарантий Октябрьского района по возможным гарантийным случаям, в 2016 году</t>
  </si>
  <si>
    <t>Объем бюджетных ассигнований на исполнение гарантий по возможным гарантийным случаям в 2016 году, рублей</t>
  </si>
  <si>
    <t xml:space="preserve">                                                                                                     Курской области на 2016 год"</t>
  </si>
  <si>
    <t xml:space="preserve">                                                                                                     от  ___________2015 года № </t>
  </si>
  <si>
    <t>Объем привлечения средств в 2016г.</t>
  </si>
  <si>
    <t>Курской области на 2016 год</t>
  </si>
  <si>
    <t>Объем погашения средств        в 2016 г.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</si>
  <si>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</si>
  <si>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Октябрьского района</t>
  </si>
  <si>
    <t xml:space="preserve">                                                                        «О бюджете Октябрьского района </t>
  </si>
  <si>
    <t xml:space="preserve">         Распределение дотаций на выравнивание бюджетной</t>
  </si>
  <si>
    <t xml:space="preserve">  обеспеченности муниципальных поселений Октябрьского района Курской области  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</si>
  <si>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</si>
  <si>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</si>
  <si>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</si>
  <si>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</si>
  <si>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</si>
  <si>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</si>
  <si>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</si>
  <si>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</si>
  <si>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</si>
  <si>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</si>
  <si>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</si>
  <si>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</si>
  <si>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</si>
  <si>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 xml:space="preserve">                                                                        Курской области на 2016 год" </t>
  </si>
  <si>
    <t xml:space="preserve">                                                                        от             2015 года № </t>
  </si>
  <si>
    <t xml:space="preserve">                                                в 2016 году</t>
  </si>
  <si>
    <t>Распределение бюджетных ассигнований  по целевым статьям (муниципальным программам и непрограммным направлениям деятельности) группам видов расходов  классификации расходов бюджета Октябрьского района курской области на 2016 год</t>
  </si>
  <si>
    <t>1 08 07150 01 0000110</t>
  </si>
  <si>
    <t>Государственная пошлина за выдачу разрешения на установку  рекламной конструкции</t>
  </si>
  <si>
    <t>Доходы от размещения сумм, аккумулируемых в ходе проведения  аукционов по продаже акций, находящихся в собственности муниципальных районов</t>
  </si>
  <si>
    <t xml:space="preserve">Доходы, получаемые в виде арендной платы за земельные участки, государственная  собственность  на которые  не   разграничена и которые расположены в границах поселений, а также средства от продажи права на заключение договоров  аренды   указанных земельных участков </t>
  </si>
  <si>
    <t>Доходы от эксплуатации и использования  имущества автомобильных дорог, находящихся в собственности муниципальных районов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</si>
  <si>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 </t>
  </si>
  <si>
    <t>Доходы от размещения временно свободных средств бюджетов муниципальных районов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</si>
  <si>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</si>
  <si>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</si>
  <si>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</si>
  <si>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</si>
  <si>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</si>
  <si>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 xml:space="preserve">Доходы от продажи нематериальных активов, находящихся в собственности муниципальных районов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</si>
  <si>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</si>
  <si>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1 16 18050 05 0000 140</t>
  </si>
  <si>
    <t>Доходы от возмещения ущерба при возникновении  иных  страховых случаев, когда выгодоприобретателями 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</si>
  <si>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</si>
  <si>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</si>
  <si>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Дотации бюджетам муниципальных районов на выравнивание  бюджетной обеспеченности</t>
  </si>
  <si>
    <t>2 02 01003  05  0000  151</t>
  </si>
  <si>
    <t>Дотации бюджетам  муниципальных районов на поддержку мер по обеспечению сбалансированности бюджетов</t>
  </si>
  <si>
    <t>202 02999 05 0000 151</t>
  </si>
  <si>
    <t>Прочие субсидии бюджетам муниципальных районов</t>
  </si>
  <si>
    <t>202 03003 05 0000 151</t>
  </si>
  <si>
    <t>Субвенции бюджетам муниципальных районов на государственную регистрацию актов гражданского состояния</t>
  </si>
  <si>
    <t>202 03013 05 0000 151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</si>
  <si>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</si>
  <si>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202 03021 05 0000 151</t>
  </si>
  <si>
    <t>202 03027 05 0000 151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</si>
  <si>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</si>
  <si>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202 03999 05 0000 151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</si>
  <si>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</si>
  <si>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</si>
  <si>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</si>
  <si>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</si>
  <si>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</si>
  <si>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</si>
  <si>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207 05030 05 0000 180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</si>
  <si>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</si>
  <si>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</si>
  <si>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</si>
  <si>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76 1  00 С1404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</si>
  <si>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</si>
  <si>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</si>
  <si>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</si>
  <si>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</si>
  <si>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</si>
  <si>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</si>
  <si>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</si>
  <si>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>07 3 01 С1417</t>
  </si>
  <si>
    <t>Создание условий для развития социальной и инженерной инфраструктуры муниципальных образований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</si>
  <si>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</si>
  <si>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</si>
  <si>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</si>
  <si>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Государственная поддержка молодых семей в улучшении жилищных условий</t>
  </si>
  <si>
    <t>15 1 01 С1480</t>
  </si>
  <si>
    <t>15 1 01  С1480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</si>
  <si>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
</t>
  </si>
  <si>
    <t>08 4 01 00000</t>
  </si>
  <si>
    <t>04 1 00 00000</t>
  </si>
  <si>
    <t xml:space="preserve">12 </t>
  </si>
  <si>
    <t>04 1 01 00000</t>
  </si>
  <si>
    <t xml:space="preserve">Подпрограмма «Управление муниципальной программой и обеспечение условий реализации» муниципальной программы «Управление муниципальным 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</si>
  <si>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</si>
  <si>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</si>
  <si>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</si>
  <si>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</si>
  <si>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</si>
  <si>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</si>
  <si>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</si>
  <si>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</si>
  <si>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06 2 00 00000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</si>
  <si>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</si>
  <si>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</si>
  <si>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сбора и вывоза бытовых отходов и мусора»</t>
  </si>
  <si>
    <t>06 2 01 00000</t>
  </si>
  <si>
    <t>06 2 01 П1457</t>
  </si>
  <si>
    <t>Иные межбюджетные трансферты на осуществление полномочий по сбору и удалению твердых и жидких бытовых отходов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</si>
  <si>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</si>
  <si>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</si>
  <si>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Иные межбюджетные трансферты на осуществление полномочий, связанных с государственной поддержкой молодых семей в улучшении жилищных условий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</si>
  <si>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</si>
  <si>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</si>
  <si>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</si>
  <si>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</si>
  <si>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</si>
  <si>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Благоустройство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</si>
  <si>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</si>
  <si>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</si>
  <si>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</si>
  <si>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77 2 00 П1433</t>
  </si>
  <si>
    <t xml:space="preserve"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
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</si>
  <si>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</si>
  <si>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</si>
  <si>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</si>
  <si>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</si>
  <si>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</si>
  <si>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</si>
  <si>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 xml:space="preserve">Подпрограмма «Развитие системы оценки качества
образования и информационной прозрачности системы
образования» муниципальной программы «Развитие образования Октябрьского района Курской области»
</t>
  </si>
  <si>
    <t>03 4 00 00000</t>
  </si>
  <si>
    <t>Основное мероприятие «Сопровождение реализации отдельных мероприятий муниципальной программы»</t>
  </si>
  <si>
    <t>03 4 01 00000</t>
  </si>
  <si>
    <t>034 01 С1401</t>
  </si>
  <si>
    <t>03 4 01 С1401</t>
  </si>
  <si>
    <t>74 3 00 00000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</si>
  <si>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</si>
  <si>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</si>
  <si>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</si>
  <si>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07 2 02 00000</t>
  </si>
  <si>
    <t>07 2 02 С1418</t>
  </si>
  <si>
    <t>Аппарат контрольно-счетного органа муниципального образования</t>
  </si>
  <si>
    <t>74 3 00 С1402</t>
  </si>
  <si>
    <t>Выполнение других (прочих) обязательств органа местного самоуправления</t>
  </si>
  <si>
    <t>04 1 01 С1404</t>
  </si>
  <si>
    <t>Иные межбюджетные трансферты на осуществление полномочий  в области благоустройства</t>
  </si>
  <si>
    <t>06 2 01 П1490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</si>
  <si>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</si>
  <si>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</si>
  <si>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</si>
  <si>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</si>
  <si>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</si>
  <si>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</si>
  <si>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 xml:space="preserve">Строительство (реконструкция) автомобильных дорог общего пользования местного значения </t>
  </si>
  <si>
    <t>02 1 02 13200</t>
  </si>
  <si>
    <t>02 1 02 00000</t>
  </si>
  <si>
    <t>14 2 01 00000</t>
  </si>
  <si>
    <r>
      <t>Строительство (реконструкция) автомобильных дорог общего пользования местного значения</t>
    </r>
    <r>
      <rPr>
        <sz val="14"/>
        <rFont val="Times New Roman"/>
        <family val="1"/>
      </rPr>
      <t xml:space="preserve"> </t>
    </r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</si>
  <si>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</si>
  <si>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</si>
  <si>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</si>
  <si>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</si>
  <si>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</si>
  <si>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</si>
  <si>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</si>
  <si>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</si>
  <si>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</si>
  <si>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</si>
  <si>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</si>
  <si>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</si>
  <si>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</si>
  <si>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</si>
  <si>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</si>
  <si>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</si>
  <si>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01 06 0502 05 2600 540</t>
  </si>
  <si>
    <t>01 06 0502 05 2604 540</t>
  </si>
  <si>
    <t xml:space="preserve">                                                                        Приложение № 9</t>
  </si>
  <si>
    <t xml:space="preserve">                                                                                                     Приложение № 10</t>
  </si>
  <si>
    <t xml:space="preserve">                                                                                                                                          Курской области на 2016 год "</t>
  </si>
  <si>
    <t>2016,руб.</t>
  </si>
  <si>
    <t xml:space="preserve"> Приложение № 6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</si>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</sst>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0" xfId="57" applyNumberFormat="1" applyFont="1" applyFill="1" applyBorder="1" applyAlignment="1">
      <alignment/>
      <protection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49" fontId="19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9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9" fillId="32" borderId="10" xfId="0" applyFont="1" applyFill="1" applyBorder="1" applyAlignment="1">
      <alignment horizontal="justify" vertical="top" wrapText="1"/>
    </xf>
    <xf numFmtId="2" fontId="19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justify" vertical="center"/>
    </xf>
    <xf numFmtId="2" fontId="8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2" fillId="32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63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8" fillId="32" borderId="14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9" fillId="0" borderId="10" xfId="0" applyNumberFormat="1" applyFont="1" applyBorder="1" applyAlignment="1">
      <alignment horizontal="center" vertical="center" wrapText="1"/>
    </xf>
    <xf numFmtId="172" fontId="19" fillId="32" borderId="10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wrapText="1"/>
    </xf>
    <xf numFmtId="0" fontId="64" fillId="0" borderId="16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4" fillId="0" borderId="16" xfId="0" applyFont="1" applyBorder="1" applyAlignment="1">
      <alignment horizontal="center" wrapText="1"/>
    </xf>
    <xf numFmtId="0" fontId="62" fillId="0" borderId="16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4" fillId="0" borderId="16" xfId="0" applyFont="1" applyBorder="1" applyAlignment="1">
      <alignment horizontal="justify" wrapText="1"/>
    </xf>
    <xf numFmtId="0" fontId="5" fillId="0" borderId="16" xfId="0" applyFont="1" applyBorder="1" applyAlignment="1">
      <alignment horizontal="center" wrapText="1"/>
    </xf>
    <xf numFmtId="0" fontId="19" fillId="32" borderId="10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0" fillId="0" borderId="0" xfId="0" applyFont="1" applyAlignment="1">
      <alignment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13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7" fillId="32" borderId="10" xfId="0" applyFont="1" applyFill="1" applyBorder="1" applyAlignment="1">
      <alignment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justify" vertical="top" wrapText="1"/>
    </xf>
    <xf numFmtId="1" fontId="17" fillId="32" borderId="10" xfId="0" applyNumberFormat="1" applyFont="1" applyFill="1" applyBorder="1" applyAlignment="1">
      <alignment horizontal="center" vertical="center"/>
    </xf>
    <xf numFmtId="172" fontId="17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/>
    </xf>
    <xf numFmtId="0" fontId="17" fillId="32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63" fillId="0" borderId="0" xfId="0" applyFont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2" fontId="17" fillId="32" borderId="10" xfId="0" applyNumberFormat="1" applyFont="1" applyFill="1" applyBorder="1" applyAlignment="1">
      <alignment horizontal="center" vertical="center" wrapText="1"/>
    </xf>
    <xf numFmtId="172" fontId="1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9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8" fillId="0" borderId="10" xfId="0" applyFont="1" applyBorder="1" applyAlignment="1">
      <alignment/>
    </xf>
    <xf numFmtId="2" fontId="41" fillId="32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3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65" fillId="0" borderId="18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4" fillId="0" borderId="18" xfId="0" applyFont="1" applyBorder="1" applyAlignment="1">
      <alignment vertical="top" wrapText="1"/>
    </xf>
    <xf numFmtId="0" fontId="64" fillId="0" borderId="19" xfId="0" applyFont="1" applyBorder="1" applyAlignment="1">
      <alignment vertical="top" wrapText="1"/>
    </xf>
    <xf numFmtId="0" fontId="62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vertical="top" wrapText="1"/>
    </xf>
    <xf numFmtId="0" fontId="22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view="pageLayout" zoomScale="87" zoomScaleNormal="80" zoomScalePageLayoutView="87" workbookViewId="0" topLeftCell="A27">
      <selection activeCell="B11" sqref="B1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62.7109375" style="0" customWidth="1"/>
    <col min="4" max="4" width="18.7109375" style="0" customWidth="1"/>
  </cols>
  <sheetData>
    <row r="1" spans="3:8" ht="15" customHeight="1">
      <c r="C1" s="219" t="s">
        <v>296</v>
      </c>
      <c r="D1" s="23"/>
      <c r="E1" s="23"/>
      <c r="F1" s="23"/>
      <c r="G1" s="23"/>
      <c r="H1" s="23"/>
    </row>
    <row r="2" spans="3:8" ht="15">
      <c r="C2" s="220"/>
      <c r="D2" s="23"/>
      <c r="E2" s="23"/>
      <c r="F2" s="23"/>
      <c r="G2" s="23"/>
      <c r="H2" s="23"/>
    </row>
    <row r="3" spans="3:8" ht="15">
      <c r="C3" s="220"/>
      <c r="D3" s="23"/>
      <c r="E3" s="23"/>
      <c r="F3" s="23"/>
      <c r="G3" s="23"/>
      <c r="H3" s="23"/>
    </row>
    <row r="4" spans="3:8" ht="15">
      <c r="C4" s="220"/>
      <c r="D4" s="23"/>
      <c r="E4" s="23"/>
      <c r="F4" s="23"/>
      <c r="G4" s="23"/>
      <c r="H4" s="23"/>
    </row>
    <row r="5" spans="3:8" ht="2.25" customHeight="1">
      <c r="C5" s="220"/>
      <c r="D5" s="23"/>
      <c r="E5" s="23"/>
      <c r="F5" s="23"/>
      <c r="G5" s="23"/>
      <c r="H5" s="23"/>
    </row>
    <row r="6" spans="3:8" ht="5.25" customHeight="1">
      <c r="C6" s="220"/>
      <c r="D6" s="23"/>
      <c r="E6" s="23"/>
      <c r="F6" s="23"/>
      <c r="G6" s="23"/>
      <c r="H6" s="23"/>
    </row>
    <row r="7" spans="3:8" ht="15" hidden="1">
      <c r="C7" s="220"/>
      <c r="D7" s="23"/>
      <c r="E7" s="23"/>
      <c r="F7" s="23"/>
      <c r="G7" s="23"/>
      <c r="H7" s="23"/>
    </row>
    <row r="8" spans="3:8" ht="15" hidden="1">
      <c r="C8" s="220"/>
      <c r="D8" s="23"/>
      <c r="E8" s="23"/>
      <c r="F8" s="23"/>
      <c r="G8" s="23"/>
      <c r="H8" s="23"/>
    </row>
    <row r="9" ht="18.75">
      <c r="C9" s="4" t="s">
        <v>126</v>
      </c>
    </row>
    <row r="10" ht="18.75">
      <c r="C10" s="4" t="s">
        <v>295</v>
      </c>
    </row>
    <row r="11" spans="2:4" ht="51" customHeight="1">
      <c r="B11" s="30" t="s">
        <v>127</v>
      </c>
      <c r="C11" s="30" t="s">
        <v>128</v>
      </c>
      <c r="D11" s="19" t="s">
        <v>854</v>
      </c>
    </row>
    <row r="12" spans="2:4" ht="31.5">
      <c r="B12" s="31" t="s">
        <v>129</v>
      </c>
      <c r="C12" s="17" t="s">
        <v>141</v>
      </c>
      <c r="D12" s="25">
        <f>SUM(D13)</f>
        <v>0</v>
      </c>
    </row>
    <row r="13" spans="2:4" ht="31.5">
      <c r="B13" s="31" t="s">
        <v>132</v>
      </c>
      <c r="C13" s="17" t="s">
        <v>144</v>
      </c>
      <c r="D13" s="25">
        <f>SUM(D14,D18)</f>
        <v>0</v>
      </c>
    </row>
    <row r="14" spans="2:4" ht="15.75">
      <c r="B14" s="32" t="s">
        <v>133</v>
      </c>
      <c r="C14" s="3" t="s">
        <v>145</v>
      </c>
      <c r="D14" s="24">
        <f>SUM(D15)</f>
        <v>-400600974</v>
      </c>
    </row>
    <row r="15" spans="2:4" ht="15.75">
      <c r="B15" s="32" t="s">
        <v>134</v>
      </c>
      <c r="C15" s="3" t="s">
        <v>146</v>
      </c>
      <c r="D15" s="24">
        <f>SUM(D16)</f>
        <v>-400600974</v>
      </c>
    </row>
    <row r="16" spans="2:4" ht="15.75">
      <c r="B16" s="32" t="s">
        <v>135</v>
      </c>
      <c r="C16" s="3" t="s">
        <v>147</v>
      </c>
      <c r="D16" s="24">
        <f>SUM(D17)</f>
        <v>-400600974</v>
      </c>
    </row>
    <row r="17" spans="2:4" ht="31.5">
      <c r="B17" s="32" t="s">
        <v>136</v>
      </c>
      <c r="C17" s="3" t="s">
        <v>148</v>
      </c>
      <c r="D17" s="33">
        <f>SUM(-'прио 4'!C92)</f>
        <v>-400600974</v>
      </c>
    </row>
    <row r="18" spans="2:4" ht="15.75">
      <c r="B18" s="32" t="s">
        <v>137</v>
      </c>
      <c r="C18" s="3" t="s">
        <v>149</v>
      </c>
      <c r="D18" s="24">
        <f>SUM(D19)</f>
        <v>400600974</v>
      </c>
    </row>
    <row r="19" spans="2:4" ht="15.75">
      <c r="B19" s="32" t="s">
        <v>138</v>
      </c>
      <c r="C19" s="3" t="s">
        <v>150</v>
      </c>
      <c r="D19" s="33">
        <f>SUM(D20)</f>
        <v>400600974</v>
      </c>
    </row>
    <row r="20" spans="2:4" ht="15.75">
      <c r="B20" s="32" t="s">
        <v>139</v>
      </c>
      <c r="C20" s="3" t="s">
        <v>151</v>
      </c>
      <c r="D20" s="33">
        <f>SUM(D21)</f>
        <v>400600974</v>
      </c>
    </row>
    <row r="21" spans="2:4" ht="31.5">
      <c r="B21" s="32" t="s">
        <v>140</v>
      </c>
      <c r="C21" s="3" t="s">
        <v>198</v>
      </c>
      <c r="D21" s="33">
        <f>SUM(прил5!F14)</f>
        <v>400600974</v>
      </c>
    </row>
    <row r="22" spans="2:4" ht="31.5">
      <c r="B22" s="31" t="s">
        <v>833</v>
      </c>
      <c r="C22" s="215" t="s">
        <v>834</v>
      </c>
      <c r="D22" s="216">
        <f>SUM(D23)</f>
        <v>0</v>
      </c>
    </row>
    <row r="23" spans="2:4" ht="31.5">
      <c r="B23" s="31" t="s">
        <v>835</v>
      </c>
      <c r="C23" s="215" t="s">
        <v>836</v>
      </c>
      <c r="D23" s="216">
        <f>SUM(D24,D29)</f>
        <v>0</v>
      </c>
    </row>
    <row r="24" spans="2:4" ht="31.5">
      <c r="B24" s="69" t="s">
        <v>837</v>
      </c>
      <c r="C24" s="26" t="s">
        <v>838</v>
      </c>
      <c r="D24" s="217">
        <f>SUM(D25)</f>
        <v>1500000</v>
      </c>
    </row>
    <row r="25" spans="2:4" ht="47.25">
      <c r="B25" s="69" t="s">
        <v>839</v>
      </c>
      <c r="C25" s="26" t="s">
        <v>840</v>
      </c>
      <c r="D25" s="217">
        <f>SUM(D26)</f>
        <v>1500000</v>
      </c>
    </row>
    <row r="26" spans="2:4" ht="63">
      <c r="B26" s="69" t="s">
        <v>130</v>
      </c>
      <c r="C26" s="26" t="s">
        <v>142</v>
      </c>
      <c r="D26" s="217">
        <f>SUM(D27)</f>
        <v>1500000</v>
      </c>
    </row>
    <row r="27" spans="2:4" ht="31.5">
      <c r="B27" s="69" t="s">
        <v>841</v>
      </c>
      <c r="C27" s="26" t="s">
        <v>842</v>
      </c>
      <c r="D27" s="217">
        <f>SUM(D28)</f>
        <v>1500000</v>
      </c>
    </row>
    <row r="28" spans="2:4" ht="78.75">
      <c r="B28" s="69" t="s">
        <v>843</v>
      </c>
      <c r="C28" s="26" t="s">
        <v>844</v>
      </c>
      <c r="D28" s="217">
        <v>1500000</v>
      </c>
    </row>
    <row r="29" spans="2:4" ht="31.5">
      <c r="B29" s="69" t="s">
        <v>845</v>
      </c>
      <c r="C29" s="26" t="s">
        <v>846</v>
      </c>
      <c r="D29" s="217">
        <f>SUM(D30)</f>
        <v>-1500000</v>
      </c>
    </row>
    <row r="30" spans="2:4" ht="47.25">
      <c r="B30" s="69" t="s">
        <v>847</v>
      </c>
      <c r="C30" s="26" t="s">
        <v>848</v>
      </c>
      <c r="D30" s="217">
        <f>SUM(D31)</f>
        <v>-1500000</v>
      </c>
    </row>
    <row r="31" spans="2:4" ht="47.25">
      <c r="B31" s="69" t="s">
        <v>131</v>
      </c>
      <c r="C31" s="26" t="s">
        <v>143</v>
      </c>
      <c r="D31" s="217">
        <f>SUM(D32)</f>
        <v>-1500000</v>
      </c>
    </row>
    <row r="32" spans="2:4" ht="31.5">
      <c r="B32" s="69" t="s">
        <v>849</v>
      </c>
      <c r="C32" s="26" t="s">
        <v>842</v>
      </c>
      <c r="D32" s="217">
        <f>SUM(D33)</f>
        <v>-1500000</v>
      </c>
    </row>
    <row r="33" spans="2:4" ht="78.75">
      <c r="B33" s="69" t="s">
        <v>850</v>
      </c>
      <c r="C33" s="26" t="s">
        <v>844</v>
      </c>
      <c r="D33" s="217">
        <v>-1500000</v>
      </c>
    </row>
    <row r="34" spans="2:4" ht="31.5">
      <c r="B34" s="34"/>
      <c r="C34" s="17" t="s">
        <v>199</v>
      </c>
      <c r="D34" s="68">
        <f>SUM(D12)</f>
        <v>0</v>
      </c>
    </row>
  </sheetData>
  <sheetProtection/>
  <mergeCells count="1">
    <mergeCell ref="C1:C8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7.140625" style="0" customWidth="1"/>
    <col min="2" max="2" width="55.7109375" style="0" customWidth="1"/>
    <col min="3" max="3" width="14.421875" style="0" customWidth="1"/>
  </cols>
  <sheetData>
    <row r="1" spans="2:3" ht="15">
      <c r="B1" s="257" t="s">
        <v>851</v>
      </c>
      <c r="C1" s="258"/>
    </row>
    <row r="2" spans="2:3" ht="15">
      <c r="B2" s="257" t="s">
        <v>684</v>
      </c>
      <c r="C2" s="258"/>
    </row>
    <row r="3" spans="2:3" ht="15">
      <c r="B3" s="257" t="s">
        <v>685</v>
      </c>
      <c r="C3" s="258"/>
    </row>
    <row r="4" spans="2:3" ht="15">
      <c r="B4" s="257" t="s">
        <v>686</v>
      </c>
      <c r="C4" s="258"/>
    </row>
    <row r="5" spans="2:3" ht="15">
      <c r="B5" s="242" t="s">
        <v>702</v>
      </c>
      <c r="C5" s="243"/>
    </row>
    <row r="6" spans="2:3" ht="15">
      <c r="B6" s="257"/>
      <c r="C6" s="258"/>
    </row>
    <row r="7" spans="2:3" ht="15">
      <c r="B7" s="259" t="s">
        <v>703</v>
      </c>
      <c r="C7" s="260"/>
    </row>
    <row r="8" spans="2:3" ht="15">
      <c r="B8" s="95"/>
      <c r="C8" s="120"/>
    </row>
    <row r="9" spans="2:3" ht="15">
      <c r="B9" s="261"/>
      <c r="C9" s="261"/>
    </row>
    <row r="10" spans="2:3" ht="15.75">
      <c r="B10" s="262" t="s">
        <v>687</v>
      </c>
      <c r="C10" s="262"/>
    </row>
    <row r="11" spans="2:3" ht="31.5">
      <c r="B11" s="130" t="s">
        <v>688</v>
      </c>
      <c r="C11" s="131"/>
    </row>
    <row r="12" spans="2:3" ht="15.75">
      <c r="B12" s="263" t="s">
        <v>704</v>
      </c>
      <c r="C12" s="263"/>
    </row>
    <row r="13" spans="2:3" ht="15">
      <c r="B13" s="132"/>
      <c r="C13" s="132"/>
    </row>
    <row r="14" spans="2:3" ht="15">
      <c r="B14" s="261"/>
      <c r="C14" s="261"/>
    </row>
    <row r="15" ht="15">
      <c r="C15" s="106" t="s">
        <v>36</v>
      </c>
    </row>
    <row r="16" spans="1:3" ht="15.75">
      <c r="A16" s="124" t="s">
        <v>652</v>
      </c>
      <c r="B16" s="124" t="s">
        <v>689</v>
      </c>
      <c r="C16" s="124" t="s">
        <v>60</v>
      </c>
    </row>
    <row r="17" spans="1:3" ht="15.75">
      <c r="A17" s="124">
        <v>1</v>
      </c>
      <c r="B17" s="111" t="s">
        <v>690</v>
      </c>
      <c r="C17" s="133">
        <v>1498134</v>
      </c>
    </row>
    <row r="18" spans="1:3" ht="15.75">
      <c r="A18" s="124">
        <v>2</v>
      </c>
      <c r="B18" s="111" t="s">
        <v>691</v>
      </c>
      <c r="C18" s="133">
        <v>183171</v>
      </c>
    </row>
    <row r="19" spans="1:3" ht="15.75">
      <c r="A19" s="124">
        <v>3</v>
      </c>
      <c r="B19" s="111" t="s">
        <v>692</v>
      </c>
      <c r="C19" s="133">
        <v>767202</v>
      </c>
    </row>
    <row r="20" spans="1:3" ht="15.75">
      <c r="A20" s="124">
        <v>4</v>
      </c>
      <c r="B20" s="111" t="s">
        <v>693</v>
      </c>
      <c r="C20" s="133">
        <v>1830770</v>
      </c>
    </row>
    <row r="21" spans="1:3" ht="15.75">
      <c r="A21" s="124">
        <v>5</v>
      </c>
      <c r="B21" s="111" t="s">
        <v>694</v>
      </c>
      <c r="C21" s="133">
        <v>593213</v>
      </c>
    </row>
    <row r="22" spans="1:3" ht="15.75">
      <c r="A22" s="124">
        <v>6</v>
      </c>
      <c r="B22" s="111" t="s">
        <v>695</v>
      </c>
      <c r="C22" s="133">
        <v>354032</v>
      </c>
    </row>
    <row r="23" spans="1:3" ht="15.75">
      <c r="A23" s="124">
        <v>7</v>
      </c>
      <c r="B23" s="111" t="s">
        <v>696</v>
      </c>
      <c r="C23" s="133">
        <v>453917</v>
      </c>
    </row>
    <row r="24" spans="1:3" ht="15.75">
      <c r="A24" s="124">
        <v>8</v>
      </c>
      <c r="B24" s="111" t="s">
        <v>697</v>
      </c>
      <c r="C24" s="133">
        <v>393364</v>
      </c>
    </row>
    <row r="25" spans="1:3" ht="15.75">
      <c r="A25" s="124">
        <v>9</v>
      </c>
      <c r="B25" s="111" t="s">
        <v>698</v>
      </c>
      <c r="C25" s="133">
        <v>412399</v>
      </c>
    </row>
    <row r="26" spans="1:3" ht="15.75">
      <c r="A26" s="124">
        <v>10</v>
      </c>
      <c r="B26" s="111" t="s">
        <v>699</v>
      </c>
      <c r="C26" s="133">
        <v>420095</v>
      </c>
    </row>
    <row r="27" spans="1:3" ht="15.75">
      <c r="A27" s="124">
        <v>11</v>
      </c>
      <c r="B27" s="111" t="s">
        <v>700</v>
      </c>
      <c r="C27" s="133">
        <v>2758911</v>
      </c>
    </row>
    <row r="28" spans="1:3" ht="15.75">
      <c r="A28" s="40"/>
      <c r="B28" s="39" t="s">
        <v>701</v>
      </c>
      <c r="C28" s="134">
        <f>SUM(C17:C27)</f>
        <v>9665208</v>
      </c>
    </row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B9:C9"/>
    <mergeCell ref="B10:C10"/>
    <mergeCell ref="B12:C12"/>
    <mergeCell ref="B14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view="pageBreakPreview" zoomScaleNormal="93" zoomScaleSheetLayoutView="100" zoomScalePageLayoutView="93" workbookViewId="0" topLeftCell="A88">
      <selection activeCell="B73" sqref="B73"/>
    </sheetView>
  </sheetViews>
  <sheetFormatPr defaultColWidth="9.140625" defaultRowHeight="15"/>
  <cols>
    <col min="1" max="1" width="21.421875" style="0" customWidth="1"/>
    <col min="2" max="2" width="74.0039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8" max="8" width="9.140625" style="0" customWidth="1"/>
    <col min="9" max="9" width="0.5625" style="0" customWidth="1"/>
  </cols>
  <sheetData>
    <row r="1" spans="2:3" ht="15" customHeight="1">
      <c r="B1" s="219" t="s">
        <v>545</v>
      </c>
      <c r="C1" s="219"/>
    </row>
    <row r="2" spans="2:3" ht="15">
      <c r="B2" s="219"/>
      <c r="C2" s="219"/>
    </row>
    <row r="3" spans="2:3" ht="67.5" customHeight="1">
      <c r="B3" s="219"/>
      <c r="C3" s="219"/>
    </row>
    <row r="4" spans="1:3" ht="15.75">
      <c r="A4" s="221" t="s">
        <v>546</v>
      </c>
      <c r="B4" s="221"/>
      <c r="C4" s="221"/>
    </row>
    <row r="5" spans="1:3" ht="15.75">
      <c r="A5" s="222"/>
      <c r="B5" s="222"/>
      <c r="C5" s="222"/>
    </row>
    <row r="7" spans="1:3" ht="48.75" customHeight="1">
      <c r="A7" s="75" t="s">
        <v>99</v>
      </c>
      <c r="B7" s="76" t="s">
        <v>100</v>
      </c>
      <c r="C7" s="77" t="s">
        <v>297</v>
      </c>
    </row>
    <row r="8" spans="1:3" ht="22.5" customHeight="1">
      <c r="A8" s="73" t="s">
        <v>209</v>
      </c>
      <c r="B8" s="6" t="s">
        <v>210</v>
      </c>
      <c r="C8" s="78">
        <f>SUM(C9+C12+C18+C28+C31+C38+C45+C47)</f>
        <v>104151152</v>
      </c>
    </row>
    <row r="9" spans="1:3" ht="18.75" customHeight="1">
      <c r="A9" s="73" t="s">
        <v>211</v>
      </c>
      <c r="B9" s="6" t="s">
        <v>212</v>
      </c>
      <c r="C9" s="72">
        <f>SUM(C10)</f>
        <v>75377025</v>
      </c>
    </row>
    <row r="10" spans="1:3" ht="17.25" customHeight="1">
      <c r="A10" s="74" t="s">
        <v>213</v>
      </c>
      <c r="B10" s="6" t="s">
        <v>214</v>
      </c>
      <c r="C10" s="72">
        <f>SUM(C11)</f>
        <v>75377025</v>
      </c>
    </row>
    <row r="11" spans="1:3" ht="51">
      <c r="A11" s="7" t="s">
        <v>215</v>
      </c>
      <c r="B11" s="8" t="s">
        <v>278</v>
      </c>
      <c r="C11" s="79">
        <v>75377025</v>
      </c>
    </row>
    <row r="12" spans="1:3" ht="27" customHeight="1">
      <c r="A12" s="74" t="s">
        <v>184</v>
      </c>
      <c r="B12" s="6" t="s">
        <v>30</v>
      </c>
      <c r="C12" s="80">
        <f>SUM(C14:C17)</f>
        <v>6886858</v>
      </c>
    </row>
    <row r="13" spans="1:3" ht="27.75" customHeight="1">
      <c r="A13" s="58" t="s">
        <v>185</v>
      </c>
      <c r="B13" s="8" t="s">
        <v>31</v>
      </c>
      <c r="C13" s="79">
        <f>SUM(C14:C17)</f>
        <v>6886858</v>
      </c>
    </row>
    <row r="14" spans="1:3" ht="30" customHeight="1">
      <c r="A14" s="7" t="s">
        <v>32</v>
      </c>
      <c r="B14" s="8" t="s">
        <v>44</v>
      </c>
      <c r="C14" s="79">
        <v>2443637</v>
      </c>
    </row>
    <row r="15" spans="1:3" ht="48" customHeight="1">
      <c r="A15" s="7" t="s">
        <v>33</v>
      </c>
      <c r="B15" s="8" t="s">
        <v>48</v>
      </c>
      <c r="C15" s="79">
        <v>37122</v>
      </c>
    </row>
    <row r="16" spans="1:3" ht="36.75" customHeight="1">
      <c r="A16" s="7" t="s">
        <v>34</v>
      </c>
      <c r="B16" s="8" t="s">
        <v>45</v>
      </c>
      <c r="C16" s="79">
        <v>5333503</v>
      </c>
    </row>
    <row r="17" spans="1:3" ht="41.25" customHeight="1">
      <c r="A17" s="7" t="s">
        <v>35</v>
      </c>
      <c r="B17" s="8" t="s">
        <v>46</v>
      </c>
      <c r="C17" s="79">
        <v>-927404</v>
      </c>
    </row>
    <row r="18" spans="1:3" ht="25.5" customHeight="1">
      <c r="A18" s="6" t="s">
        <v>216</v>
      </c>
      <c r="B18" s="6" t="s">
        <v>217</v>
      </c>
      <c r="C18" s="80">
        <f>SUM(C23+C26+C19)</f>
        <v>3802336</v>
      </c>
    </row>
    <row r="19" spans="1:3" ht="25.5" customHeight="1">
      <c r="A19" s="6" t="s">
        <v>304</v>
      </c>
      <c r="B19" s="6" t="s">
        <v>305</v>
      </c>
      <c r="C19" s="80">
        <f>SUM(C20:C22)</f>
        <v>288294</v>
      </c>
    </row>
    <row r="20" spans="1:3" ht="25.5" customHeight="1">
      <c r="A20" s="8" t="s">
        <v>302</v>
      </c>
      <c r="B20" s="8" t="s">
        <v>303</v>
      </c>
      <c r="C20" s="79">
        <v>217041</v>
      </c>
    </row>
    <row r="21" spans="1:3" ht="25.5" customHeight="1">
      <c r="A21" s="8" t="s">
        <v>298</v>
      </c>
      <c r="B21" s="8" t="s">
        <v>299</v>
      </c>
      <c r="C21" s="79">
        <v>37728</v>
      </c>
    </row>
    <row r="22" spans="1:3" ht="25.5" customHeight="1">
      <c r="A22" s="8" t="s">
        <v>300</v>
      </c>
      <c r="B22" s="8" t="s">
        <v>301</v>
      </c>
      <c r="C22" s="79">
        <v>33525</v>
      </c>
    </row>
    <row r="23" spans="1:3" ht="18.75" customHeight="1">
      <c r="A23" s="6" t="s">
        <v>218</v>
      </c>
      <c r="B23" s="6" t="s">
        <v>219</v>
      </c>
      <c r="C23" s="72">
        <f>SUM(C24)</f>
        <v>3156521</v>
      </c>
    </row>
    <row r="24" spans="1:3" ht="22.5" customHeight="1">
      <c r="A24" s="8" t="s">
        <v>220</v>
      </c>
      <c r="B24" s="9" t="s">
        <v>219</v>
      </c>
      <c r="C24" s="79">
        <f>SUM(C25)</f>
        <v>3156521</v>
      </c>
    </row>
    <row r="25" spans="1:3" ht="36" customHeight="1">
      <c r="A25" s="8" t="s">
        <v>283</v>
      </c>
      <c r="B25" s="9" t="s">
        <v>284</v>
      </c>
      <c r="C25" s="79">
        <v>3156521</v>
      </c>
    </row>
    <row r="26" spans="1:3" ht="16.5" customHeight="1">
      <c r="A26" s="8" t="s">
        <v>221</v>
      </c>
      <c r="B26" s="6" t="s">
        <v>222</v>
      </c>
      <c r="C26" s="81">
        <f>SUM(C27:C27)</f>
        <v>357521</v>
      </c>
    </row>
    <row r="27" spans="1:3" ht="17.25" customHeight="1">
      <c r="A27" s="8" t="s">
        <v>223</v>
      </c>
      <c r="B27" s="10" t="s">
        <v>222</v>
      </c>
      <c r="C27" s="82">
        <v>357521</v>
      </c>
    </row>
    <row r="28" spans="1:3" ht="18.75" customHeight="1">
      <c r="A28" s="6" t="s">
        <v>224</v>
      </c>
      <c r="B28" s="6" t="s">
        <v>225</v>
      </c>
      <c r="C28" s="72">
        <f>SUM(C29)</f>
        <v>1846475</v>
      </c>
    </row>
    <row r="29" spans="1:3" ht="31.5" customHeight="1">
      <c r="A29" s="59" t="s">
        <v>226</v>
      </c>
      <c r="B29" s="8" t="s">
        <v>227</v>
      </c>
      <c r="C29" s="81">
        <f>SUM(C30)</f>
        <v>1846475</v>
      </c>
    </row>
    <row r="30" spans="1:3" ht="28.5" customHeight="1">
      <c r="A30" s="8" t="s">
        <v>228</v>
      </c>
      <c r="B30" s="8" t="s">
        <v>229</v>
      </c>
      <c r="C30" s="79">
        <v>1846475</v>
      </c>
    </row>
    <row r="31" spans="1:3" ht="27" customHeight="1">
      <c r="A31" s="6" t="s">
        <v>230</v>
      </c>
      <c r="B31" s="11" t="s">
        <v>231</v>
      </c>
      <c r="C31" s="72">
        <f>SUM(C32)</f>
        <v>4558717</v>
      </c>
    </row>
    <row r="32" spans="1:3" ht="51">
      <c r="A32" s="8" t="s">
        <v>232</v>
      </c>
      <c r="B32" s="6" t="s">
        <v>233</v>
      </c>
      <c r="C32" s="81">
        <f>SUM(C33+C36)</f>
        <v>4558717</v>
      </c>
    </row>
    <row r="33" spans="1:3" ht="38.25">
      <c r="A33" s="8" t="s">
        <v>234</v>
      </c>
      <c r="B33" s="6" t="s">
        <v>235</v>
      </c>
      <c r="C33" s="81">
        <f>SUM(C34+C35)</f>
        <v>2943913</v>
      </c>
    </row>
    <row r="34" spans="1:3" ht="51">
      <c r="A34" s="8" t="s">
        <v>202</v>
      </c>
      <c r="B34" s="8" t="s">
        <v>279</v>
      </c>
      <c r="C34" s="79">
        <v>2583148</v>
      </c>
    </row>
    <row r="35" spans="1:3" ht="51">
      <c r="A35" s="8" t="s">
        <v>277</v>
      </c>
      <c r="B35" s="8" t="s">
        <v>276</v>
      </c>
      <c r="C35" s="79">
        <v>360765</v>
      </c>
    </row>
    <row r="36" spans="1:3" ht="51" customHeight="1">
      <c r="A36" s="8" t="s">
        <v>236</v>
      </c>
      <c r="B36" s="8" t="s">
        <v>237</v>
      </c>
      <c r="C36" s="81">
        <f>SUM(C37)</f>
        <v>1614804</v>
      </c>
    </row>
    <row r="37" spans="1:3" ht="38.25">
      <c r="A37" s="8" t="s">
        <v>101</v>
      </c>
      <c r="B37" s="8" t="s">
        <v>102</v>
      </c>
      <c r="C37" s="79">
        <v>1614804</v>
      </c>
    </row>
    <row r="38" spans="1:3" ht="15">
      <c r="A38" s="6" t="s">
        <v>238</v>
      </c>
      <c r="B38" s="6" t="s">
        <v>239</v>
      </c>
      <c r="C38" s="72">
        <f>SUM(C39)</f>
        <v>302500</v>
      </c>
    </row>
    <row r="39" spans="1:3" ht="15">
      <c r="A39" s="8" t="s">
        <v>240</v>
      </c>
      <c r="B39" s="8" t="s">
        <v>241</v>
      </c>
      <c r="C39" s="81">
        <f>SUM(C40+C41+C42)</f>
        <v>302500</v>
      </c>
    </row>
    <row r="40" spans="1:3" ht="30" customHeight="1">
      <c r="A40" s="8" t="s">
        <v>286</v>
      </c>
      <c r="B40" s="70" t="s">
        <v>285</v>
      </c>
      <c r="C40" s="81">
        <v>11000</v>
      </c>
    </row>
    <row r="41" spans="1:3" ht="25.5" customHeight="1">
      <c r="A41" s="12" t="s">
        <v>288</v>
      </c>
      <c r="B41" s="70" t="s">
        <v>287</v>
      </c>
      <c r="C41" s="79">
        <v>55000</v>
      </c>
    </row>
    <row r="42" spans="1:3" ht="25.5" customHeight="1">
      <c r="A42" s="12" t="s">
        <v>290</v>
      </c>
      <c r="B42" s="70" t="s">
        <v>289</v>
      </c>
      <c r="C42" s="79">
        <v>236500</v>
      </c>
    </row>
    <row r="43" spans="1:3" ht="30" customHeight="1">
      <c r="A43" s="6" t="s">
        <v>242</v>
      </c>
      <c r="B43" s="6" t="s">
        <v>243</v>
      </c>
      <c r="C43" s="72">
        <f>SUM(C45)</f>
        <v>10182124</v>
      </c>
    </row>
    <row r="44" spans="1:3" ht="19.5" customHeight="1">
      <c r="A44" s="59" t="s">
        <v>244</v>
      </c>
      <c r="B44" s="8" t="s">
        <v>8</v>
      </c>
      <c r="C44" s="81">
        <f>SUM(C45)</f>
        <v>10182124</v>
      </c>
    </row>
    <row r="45" spans="1:3" ht="27" customHeight="1">
      <c r="A45" s="8" t="s">
        <v>245</v>
      </c>
      <c r="B45" s="8" t="s">
        <v>9</v>
      </c>
      <c r="C45" s="81">
        <f>SUM(C46)</f>
        <v>10182124</v>
      </c>
    </row>
    <row r="46" spans="1:3" ht="25.5">
      <c r="A46" s="8" t="s">
        <v>200</v>
      </c>
      <c r="B46" s="8" t="s">
        <v>246</v>
      </c>
      <c r="C46" s="79">
        <v>10182124</v>
      </c>
    </row>
    <row r="47" spans="1:3" ht="22.5" customHeight="1">
      <c r="A47" s="6" t="s">
        <v>247</v>
      </c>
      <c r="B47" s="6" t="s">
        <v>248</v>
      </c>
      <c r="C47" s="72">
        <f>SUM(C48+C51+C55+C56+C50)</f>
        <v>1195117</v>
      </c>
    </row>
    <row r="48" spans="1:3" ht="69" customHeight="1">
      <c r="A48" s="60" t="s">
        <v>186</v>
      </c>
      <c r="B48" s="61" t="s">
        <v>0</v>
      </c>
      <c r="C48" s="83">
        <f>SUM(C49)</f>
        <v>41500</v>
      </c>
    </row>
    <row r="49" spans="1:3" ht="15" customHeight="1">
      <c r="A49" s="60" t="s">
        <v>187</v>
      </c>
      <c r="B49" s="61" t="s">
        <v>1</v>
      </c>
      <c r="C49" s="84">
        <v>41500</v>
      </c>
    </row>
    <row r="50" spans="1:3" ht="41.25" customHeight="1">
      <c r="A50" s="71" t="s">
        <v>291</v>
      </c>
      <c r="B50" s="70" t="s">
        <v>292</v>
      </c>
      <c r="C50" s="84"/>
    </row>
    <row r="51" spans="1:3" ht="16.5" customHeight="1">
      <c r="A51" s="60" t="s">
        <v>188</v>
      </c>
      <c r="B51" s="61" t="s">
        <v>2</v>
      </c>
      <c r="C51" s="83">
        <f>SUM(C54+C52)</f>
        <v>81500</v>
      </c>
    </row>
    <row r="52" spans="1:3" ht="31.5" customHeight="1">
      <c r="A52" s="60" t="s">
        <v>189</v>
      </c>
      <c r="B52" s="61" t="s">
        <v>3</v>
      </c>
      <c r="C52" s="83">
        <f>SUM(C53)</f>
        <v>23000</v>
      </c>
    </row>
    <row r="53" spans="1:3" ht="40.5" customHeight="1">
      <c r="A53" s="60" t="s">
        <v>190</v>
      </c>
      <c r="B53" s="61" t="s">
        <v>4</v>
      </c>
      <c r="C53" s="84">
        <v>23000</v>
      </c>
    </row>
    <row r="54" spans="1:3" ht="13.5" customHeight="1">
      <c r="A54" s="60" t="s">
        <v>191</v>
      </c>
      <c r="B54" s="61" t="s">
        <v>5</v>
      </c>
      <c r="C54" s="84">
        <v>58500</v>
      </c>
    </row>
    <row r="55" spans="1:3" ht="40.5" customHeight="1">
      <c r="A55" s="60" t="s">
        <v>192</v>
      </c>
      <c r="B55" s="61" t="s">
        <v>6</v>
      </c>
      <c r="C55" s="84">
        <v>116222</v>
      </c>
    </row>
    <row r="56" spans="1:3" ht="27" customHeight="1">
      <c r="A56" s="8" t="s">
        <v>249</v>
      </c>
      <c r="B56" s="8" t="s">
        <v>250</v>
      </c>
      <c r="C56" s="81">
        <f>SUM(C57)</f>
        <v>955895</v>
      </c>
    </row>
    <row r="57" spans="1:3" ht="28.5" customHeight="1">
      <c r="A57" s="8" t="s">
        <v>103</v>
      </c>
      <c r="B57" s="8" t="s">
        <v>104</v>
      </c>
      <c r="C57" s="79">
        <v>955895</v>
      </c>
    </row>
    <row r="58" spans="1:3" ht="15">
      <c r="A58" s="6" t="s">
        <v>105</v>
      </c>
      <c r="B58" s="11" t="s">
        <v>251</v>
      </c>
      <c r="C58" s="72">
        <f>SUM(C59)</f>
        <v>296449822</v>
      </c>
    </row>
    <row r="59" spans="1:3" ht="25.5">
      <c r="A59" s="6" t="s">
        <v>106</v>
      </c>
      <c r="B59" s="6" t="s">
        <v>10</v>
      </c>
      <c r="C59" s="72">
        <f>SUM(C60+C63)</f>
        <v>296449822</v>
      </c>
    </row>
    <row r="60" spans="1:3" ht="23.25" customHeight="1">
      <c r="A60" s="6" t="s">
        <v>107</v>
      </c>
      <c r="B60" s="6" t="s">
        <v>11</v>
      </c>
      <c r="C60" s="72">
        <f>SUM(C61)</f>
        <v>51614373</v>
      </c>
    </row>
    <row r="61" spans="1:3" ht="19.5" customHeight="1">
      <c r="A61" s="8" t="s">
        <v>108</v>
      </c>
      <c r="B61" s="8" t="s">
        <v>110</v>
      </c>
      <c r="C61" s="81">
        <f>SUM(C62)</f>
        <v>51614373</v>
      </c>
    </row>
    <row r="62" spans="1:3" ht="24.75" customHeight="1">
      <c r="A62" s="8" t="s">
        <v>109</v>
      </c>
      <c r="B62" s="8" t="s">
        <v>111</v>
      </c>
      <c r="C62" s="79">
        <v>51614373</v>
      </c>
    </row>
    <row r="63" spans="1:3" ht="27.75" customHeight="1">
      <c r="A63" s="6" t="s">
        <v>112</v>
      </c>
      <c r="B63" s="6" t="s">
        <v>12</v>
      </c>
      <c r="C63" s="72">
        <f>SUM(C64,C66,C68,C70,)</f>
        <v>244835449</v>
      </c>
    </row>
    <row r="64" spans="1:3" ht="24.75" customHeight="1">
      <c r="A64" s="8" t="s">
        <v>113</v>
      </c>
      <c r="B64" s="8" t="s">
        <v>120</v>
      </c>
      <c r="C64" s="81">
        <f>SUM(C65)</f>
        <v>891152</v>
      </c>
    </row>
    <row r="65" spans="1:3" ht="33.75" customHeight="1">
      <c r="A65" s="8" t="s">
        <v>114</v>
      </c>
      <c r="B65" s="8" t="s">
        <v>120</v>
      </c>
      <c r="C65" s="79">
        <v>891152</v>
      </c>
    </row>
    <row r="66" spans="1:3" ht="41.25" customHeight="1">
      <c r="A66" s="8" t="s">
        <v>115</v>
      </c>
      <c r="B66" s="8" t="s">
        <v>121</v>
      </c>
      <c r="C66" s="81">
        <f>SUM(C67)</f>
        <v>284621</v>
      </c>
    </row>
    <row r="67" spans="1:3" ht="38.25" customHeight="1">
      <c r="A67" s="8" t="s">
        <v>116</v>
      </c>
      <c r="B67" s="8" t="s">
        <v>121</v>
      </c>
      <c r="C67" s="79">
        <v>284621</v>
      </c>
    </row>
    <row r="68" spans="1:3" ht="44.25" customHeight="1">
      <c r="A68" s="8" t="s">
        <v>117</v>
      </c>
      <c r="B68" s="8" t="s">
        <v>122</v>
      </c>
      <c r="C68" s="81">
        <f>SUM(C69)</f>
        <v>13150677</v>
      </c>
    </row>
    <row r="69" spans="1:3" ht="31.5" customHeight="1">
      <c r="A69" s="8" t="s">
        <v>118</v>
      </c>
      <c r="B69" s="8" t="s">
        <v>122</v>
      </c>
      <c r="C69" s="79">
        <v>13150677</v>
      </c>
    </row>
    <row r="70" spans="1:3" ht="23.25" customHeight="1">
      <c r="A70" s="6" t="s">
        <v>119</v>
      </c>
      <c r="B70" s="6" t="s">
        <v>123</v>
      </c>
      <c r="C70" s="72">
        <f>SUM(C71)</f>
        <v>230508999</v>
      </c>
    </row>
    <row r="71" spans="1:3" ht="15">
      <c r="A71" s="8" t="s">
        <v>124</v>
      </c>
      <c r="B71" s="8" t="s">
        <v>125</v>
      </c>
      <c r="C71" s="81">
        <f>SUM(C72+C73+C77+C78+C79+C80+C83+C84+C74+C75+C76+C85+C86+C87+C88+C89+C90+C91)</f>
        <v>230508999</v>
      </c>
    </row>
    <row r="72" spans="1:3" ht="25.5">
      <c r="A72" s="8" t="s">
        <v>124</v>
      </c>
      <c r="B72" s="8" t="s">
        <v>13</v>
      </c>
      <c r="C72" s="79">
        <v>8480754</v>
      </c>
    </row>
    <row r="73" spans="1:3" ht="27.75" customHeight="1">
      <c r="A73" s="8" t="s">
        <v>124</v>
      </c>
      <c r="B73" s="8" t="s">
        <v>14</v>
      </c>
      <c r="C73" s="79">
        <v>4083357</v>
      </c>
    </row>
    <row r="74" spans="1:3" ht="27.75" customHeight="1">
      <c r="A74" s="8" t="s">
        <v>124</v>
      </c>
      <c r="B74" s="8" t="s">
        <v>23</v>
      </c>
      <c r="C74" s="79">
        <v>88400</v>
      </c>
    </row>
    <row r="75" spans="1:3" ht="52.5" customHeight="1">
      <c r="A75" s="8" t="s">
        <v>124</v>
      </c>
      <c r="B75" s="14" t="s">
        <v>24</v>
      </c>
      <c r="C75" s="82">
        <v>810746</v>
      </c>
    </row>
    <row r="76" spans="1:3" ht="27.75" customHeight="1">
      <c r="A76" s="8" t="s">
        <v>124</v>
      </c>
      <c r="B76" s="14" t="s">
        <v>25</v>
      </c>
      <c r="C76" s="82">
        <v>1422000</v>
      </c>
    </row>
    <row r="77" spans="1:3" ht="29.25" customHeight="1">
      <c r="A77" s="8" t="s">
        <v>124</v>
      </c>
      <c r="B77" s="8" t="s">
        <v>15</v>
      </c>
      <c r="C77" s="79">
        <v>237000</v>
      </c>
    </row>
    <row r="78" spans="1:3" ht="38.25">
      <c r="A78" s="8" t="s">
        <v>124</v>
      </c>
      <c r="B78" s="8" t="s">
        <v>16</v>
      </c>
      <c r="C78" s="79">
        <v>711000</v>
      </c>
    </row>
    <row r="79" spans="1:3" ht="53.25" customHeight="1">
      <c r="A79" s="8" t="s">
        <v>124</v>
      </c>
      <c r="B79" s="13" t="s">
        <v>17</v>
      </c>
      <c r="C79" s="79">
        <v>14678939</v>
      </c>
    </row>
    <row r="80" spans="1:3" ht="42.75" customHeight="1">
      <c r="A80" s="8" t="s">
        <v>124</v>
      </c>
      <c r="B80" s="13" t="s">
        <v>18</v>
      </c>
      <c r="C80" s="81">
        <f>SUM(C81:C82)</f>
        <v>800321</v>
      </c>
    </row>
    <row r="81" spans="1:3" s="2" customFormat="1" ht="42.75" customHeight="1">
      <c r="A81" s="8" t="s">
        <v>124</v>
      </c>
      <c r="B81" s="13" t="s">
        <v>19</v>
      </c>
      <c r="C81" s="79">
        <v>776045</v>
      </c>
    </row>
    <row r="82" spans="1:3" ht="46.5" customHeight="1">
      <c r="A82" s="8" t="s">
        <v>124</v>
      </c>
      <c r="B82" s="13" t="s">
        <v>20</v>
      </c>
      <c r="C82" s="79">
        <v>24276</v>
      </c>
    </row>
    <row r="83" spans="1:3" ht="80.25" customHeight="1">
      <c r="A83" s="8" t="s">
        <v>124</v>
      </c>
      <c r="B83" s="13" t="s">
        <v>21</v>
      </c>
      <c r="C83" s="79">
        <v>156927684</v>
      </c>
    </row>
    <row r="84" spans="1:3" ht="76.5">
      <c r="A84" s="8" t="s">
        <v>124</v>
      </c>
      <c r="B84" s="13" t="s">
        <v>22</v>
      </c>
      <c r="C84" s="79">
        <v>27235771</v>
      </c>
    </row>
    <row r="85" spans="1:3" ht="43.5" customHeight="1">
      <c r="A85" s="8" t="s">
        <v>124</v>
      </c>
      <c r="B85" s="15" t="s">
        <v>26</v>
      </c>
      <c r="C85" s="85">
        <v>237000</v>
      </c>
    </row>
    <row r="86" spans="1:3" ht="43.5" customHeight="1">
      <c r="A86" s="8" t="s">
        <v>124</v>
      </c>
      <c r="B86" s="15" t="s">
        <v>27</v>
      </c>
      <c r="C86" s="85">
        <v>9665608</v>
      </c>
    </row>
    <row r="87" spans="1:3" ht="30.75" customHeight="1">
      <c r="A87" s="8" t="s">
        <v>124</v>
      </c>
      <c r="B87" s="15" t="s">
        <v>28</v>
      </c>
      <c r="C87" s="85">
        <v>198669</v>
      </c>
    </row>
    <row r="88" spans="1:3" ht="42.75" customHeight="1">
      <c r="A88" s="8" t="s">
        <v>124</v>
      </c>
      <c r="B88" s="16" t="s">
        <v>29</v>
      </c>
      <c r="C88" s="86">
        <v>237000</v>
      </c>
    </row>
    <row r="89" spans="1:3" ht="44.25" customHeight="1">
      <c r="A89" s="8" t="s">
        <v>124</v>
      </c>
      <c r="B89" s="16" t="s">
        <v>38</v>
      </c>
      <c r="C89" s="86">
        <v>2316212</v>
      </c>
    </row>
    <row r="90" spans="1:3" ht="27.75" customHeight="1">
      <c r="A90" s="8" t="s">
        <v>124</v>
      </c>
      <c r="B90" s="8" t="s">
        <v>252</v>
      </c>
      <c r="C90" s="79">
        <v>2307356</v>
      </c>
    </row>
    <row r="91" spans="1:3" ht="66.75" customHeight="1">
      <c r="A91" s="8" t="s">
        <v>47</v>
      </c>
      <c r="B91" s="16" t="s">
        <v>41</v>
      </c>
      <c r="C91" s="86">
        <v>71182</v>
      </c>
    </row>
    <row r="92" spans="1:3" ht="15">
      <c r="A92" s="87"/>
      <c r="B92" s="6" t="s">
        <v>253</v>
      </c>
      <c r="C92" s="80">
        <f>SUM(C8+C58)</f>
        <v>400600974</v>
      </c>
    </row>
    <row r="93" ht="15">
      <c r="B93" s="6"/>
    </row>
  </sheetData>
  <sheetProtection/>
  <mergeCells count="3">
    <mergeCell ref="A4:C4"/>
    <mergeCell ref="A5:C5"/>
    <mergeCell ref="B1:C3"/>
  </mergeCells>
  <printOptions/>
  <pageMargins left="0.6299212598425197" right="0.5118110236220472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1"/>
  <sheetViews>
    <sheetView view="pageBreakPreview" zoomScale="84" zoomScaleNormal="75" zoomScaleSheetLayoutView="84" zoomScalePageLayoutView="60" workbookViewId="0" topLeftCell="A1">
      <selection activeCell="F14" sqref="F14"/>
    </sheetView>
  </sheetViews>
  <sheetFormatPr defaultColWidth="9.140625" defaultRowHeight="15"/>
  <cols>
    <col min="1" max="1" width="87.7109375" style="0" customWidth="1"/>
    <col min="2" max="2" width="5.140625" style="0" customWidth="1"/>
    <col min="3" max="3" width="4.8515625" style="0" customWidth="1"/>
    <col min="4" max="4" width="15.28125" style="0" customWidth="1"/>
    <col min="5" max="5" width="5.421875" style="0" customWidth="1"/>
    <col min="6" max="6" width="15.57421875" style="0" customWidth="1"/>
    <col min="7" max="7" width="11.8515625" style="0" bestFit="1" customWidth="1"/>
  </cols>
  <sheetData>
    <row r="1" spans="1:7" ht="3.75" customHeight="1">
      <c r="A1" s="56"/>
      <c r="B1" s="219" t="s">
        <v>551</v>
      </c>
      <c r="C1" s="219"/>
      <c r="D1" s="219"/>
      <c r="E1" s="219"/>
      <c r="F1" s="219"/>
      <c r="G1" s="56"/>
    </row>
    <row r="2" spans="1:7" ht="15">
      <c r="A2" s="56"/>
      <c r="B2" s="219"/>
      <c r="C2" s="219"/>
      <c r="D2" s="219"/>
      <c r="E2" s="219"/>
      <c r="F2" s="219"/>
      <c r="G2" s="56"/>
    </row>
    <row r="3" spans="1:7" ht="9.75" customHeight="1">
      <c r="A3" s="56"/>
      <c r="B3" s="219"/>
      <c r="C3" s="219"/>
      <c r="D3" s="219"/>
      <c r="E3" s="219"/>
      <c r="F3" s="219"/>
      <c r="G3" s="56"/>
    </row>
    <row r="4" spans="1:7" ht="15">
      <c r="A4" s="56"/>
      <c r="B4" s="219"/>
      <c r="C4" s="219"/>
      <c r="D4" s="219"/>
      <c r="E4" s="219"/>
      <c r="F4" s="219"/>
      <c r="G4" s="56"/>
    </row>
    <row r="5" spans="1:7" ht="15">
      <c r="A5" s="56"/>
      <c r="B5" s="219"/>
      <c r="C5" s="219"/>
      <c r="D5" s="219"/>
      <c r="E5" s="219"/>
      <c r="F5" s="219"/>
      <c r="G5" s="56"/>
    </row>
    <row r="6" spans="1:7" ht="15">
      <c r="A6" s="56"/>
      <c r="B6" s="219"/>
      <c r="C6" s="219"/>
      <c r="D6" s="219"/>
      <c r="E6" s="219"/>
      <c r="F6" s="219"/>
      <c r="G6" s="56"/>
    </row>
    <row r="7" spans="1:7" ht="60.75" customHeight="1">
      <c r="A7" s="56" t="s">
        <v>194</v>
      </c>
      <c r="B7" s="219"/>
      <c r="C7" s="219"/>
      <c r="D7" s="219"/>
      <c r="E7" s="219"/>
      <c r="F7" s="219"/>
      <c r="G7" s="56"/>
    </row>
    <row r="8" spans="1:7" ht="48.75" customHeight="1">
      <c r="A8" s="56"/>
      <c r="B8" s="219"/>
      <c r="C8" s="219"/>
      <c r="D8" s="219"/>
      <c r="E8" s="219"/>
      <c r="F8" s="219"/>
      <c r="G8" s="56"/>
    </row>
    <row r="9" spans="1:6" ht="18.75">
      <c r="A9" s="223" t="s">
        <v>547</v>
      </c>
      <c r="B9" s="224"/>
      <c r="C9" s="224"/>
      <c r="D9" s="224"/>
      <c r="E9" s="224"/>
      <c r="F9" s="94"/>
    </row>
    <row r="10" spans="1:6" ht="18.75">
      <c r="A10" s="225" t="s">
        <v>549</v>
      </c>
      <c r="B10" s="226"/>
      <c r="C10" s="226"/>
      <c r="D10" s="226"/>
      <c r="E10" s="226"/>
      <c r="F10" s="94"/>
    </row>
    <row r="11" spans="1:6" ht="18.75">
      <c r="A11" s="223" t="s">
        <v>550</v>
      </c>
      <c r="B11" s="223"/>
      <c r="C11" s="223"/>
      <c r="D11" s="223"/>
      <c r="E11" s="223"/>
      <c r="F11" s="223"/>
    </row>
    <row r="12" spans="1:6" ht="18.75">
      <c r="A12" s="223" t="s">
        <v>548</v>
      </c>
      <c r="B12" s="223"/>
      <c r="C12" s="223"/>
      <c r="D12" s="223"/>
      <c r="E12" s="223"/>
      <c r="F12" s="223"/>
    </row>
    <row r="13" spans="1:6" ht="20.25" customHeight="1">
      <c r="A13" s="197" t="s">
        <v>55</v>
      </c>
      <c r="B13" s="197" t="s">
        <v>56</v>
      </c>
      <c r="C13" s="197" t="s">
        <v>57</v>
      </c>
      <c r="D13" s="197" t="s">
        <v>58</v>
      </c>
      <c r="E13" s="197" t="s">
        <v>59</v>
      </c>
      <c r="F13" s="197" t="s">
        <v>60</v>
      </c>
    </row>
    <row r="14" spans="1:6" ht="15.75">
      <c r="A14" s="198" t="s">
        <v>61</v>
      </c>
      <c r="B14" s="22"/>
      <c r="C14" s="22"/>
      <c r="D14" s="22"/>
      <c r="E14" s="22"/>
      <c r="F14" s="50">
        <f>SUM(F15+F101+F114+F152+F187+F258+F292+F351+F358)</f>
        <v>400600974</v>
      </c>
    </row>
    <row r="15" spans="1:7" ht="15.75">
      <c r="A15" s="198" t="s">
        <v>62</v>
      </c>
      <c r="B15" s="35" t="s">
        <v>63</v>
      </c>
      <c r="C15" s="35"/>
      <c r="D15" s="35"/>
      <c r="E15" s="35"/>
      <c r="F15" s="50">
        <f>SUM(F16+F21+F27+F54+F67+F62)</f>
        <v>40329012</v>
      </c>
      <c r="G15" s="147"/>
    </row>
    <row r="16" spans="1:6" ht="31.5">
      <c r="A16" s="42" t="s">
        <v>64</v>
      </c>
      <c r="B16" s="35" t="s">
        <v>63</v>
      </c>
      <c r="C16" s="35" t="s">
        <v>65</v>
      </c>
      <c r="D16" s="35"/>
      <c r="E16" s="35"/>
      <c r="F16" s="50">
        <f>SUM(F17)</f>
        <v>1259800</v>
      </c>
    </row>
    <row r="17" spans="1:6" ht="16.5" customHeight="1">
      <c r="A17" s="21" t="s">
        <v>171</v>
      </c>
      <c r="B17" s="22" t="s">
        <v>63</v>
      </c>
      <c r="C17" s="22" t="s">
        <v>65</v>
      </c>
      <c r="D17" s="22" t="s">
        <v>306</v>
      </c>
      <c r="E17" s="22"/>
      <c r="F17" s="51">
        <f>SUM(F18)</f>
        <v>1259800</v>
      </c>
    </row>
    <row r="18" spans="1:6" ht="13.5" customHeight="1">
      <c r="A18" s="47" t="s">
        <v>172</v>
      </c>
      <c r="B18" s="22" t="s">
        <v>63</v>
      </c>
      <c r="C18" s="22" t="s">
        <v>65</v>
      </c>
      <c r="D18" s="22" t="s">
        <v>307</v>
      </c>
      <c r="E18" s="22"/>
      <c r="F18" s="51">
        <f>SUM(F19)</f>
        <v>1259800</v>
      </c>
    </row>
    <row r="19" spans="1:6" ht="19.5" customHeight="1">
      <c r="A19" s="21" t="s">
        <v>254</v>
      </c>
      <c r="B19" s="22" t="s">
        <v>63</v>
      </c>
      <c r="C19" s="22" t="s">
        <v>65</v>
      </c>
      <c r="D19" s="22" t="s">
        <v>308</v>
      </c>
      <c r="E19" s="22"/>
      <c r="F19" s="51">
        <f>SUM(F20)</f>
        <v>1259800</v>
      </c>
    </row>
    <row r="20" spans="1:6" ht="48" customHeight="1">
      <c r="A20" s="46" t="s">
        <v>255</v>
      </c>
      <c r="B20" s="22" t="s">
        <v>63</v>
      </c>
      <c r="C20" s="22" t="s">
        <v>65</v>
      </c>
      <c r="D20" s="22" t="s">
        <v>308</v>
      </c>
      <c r="E20" s="22" t="s">
        <v>66</v>
      </c>
      <c r="F20" s="51">
        <v>1259800</v>
      </c>
    </row>
    <row r="21" spans="1:6" ht="36.75" customHeight="1">
      <c r="A21" s="42" t="s">
        <v>67</v>
      </c>
      <c r="B21" s="35" t="s">
        <v>63</v>
      </c>
      <c r="C21" s="35" t="s">
        <v>68</v>
      </c>
      <c r="D21" s="35"/>
      <c r="E21" s="35"/>
      <c r="F21" s="50">
        <f>SUM(,F22)</f>
        <v>1031738</v>
      </c>
    </row>
    <row r="22" spans="1:6" ht="19.5" customHeight="1">
      <c r="A22" s="21" t="s">
        <v>173</v>
      </c>
      <c r="B22" s="22" t="s">
        <v>63</v>
      </c>
      <c r="C22" s="22" t="s">
        <v>68</v>
      </c>
      <c r="D22" s="22" t="s">
        <v>309</v>
      </c>
      <c r="E22" s="22"/>
      <c r="F22" s="51">
        <f>SUM(F23)</f>
        <v>1031738</v>
      </c>
    </row>
    <row r="23" spans="1:6" ht="16.5" customHeight="1">
      <c r="A23" s="21" t="s">
        <v>270</v>
      </c>
      <c r="B23" s="22" t="s">
        <v>63</v>
      </c>
      <c r="C23" s="22" t="s">
        <v>68</v>
      </c>
      <c r="D23" s="22" t="s">
        <v>310</v>
      </c>
      <c r="E23" s="22"/>
      <c r="F23" s="51">
        <f>SUM(F24)</f>
        <v>1031738</v>
      </c>
    </row>
    <row r="24" spans="1:6" ht="16.5" customHeight="1">
      <c r="A24" s="21" t="s">
        <v>254</v>
      </c>
      <c r="B24" s="22" t="s">
        <v>63</v>
      </c>
      <c r="C24" s="22" t="s">
        <v>68</v>
      </c>
      <c r="D24" s="22" t="s">
        <v>311</v>
      </c>
      <c r="E24" s="22"/>
      <c r="F24" s="51">
        <f>SUM(F25:F26,)</f>
        <v>1031738</v>
      </c>
    </row>
    <row r="25" spans="1:6" ht="48.75" customHeight="1">
      <c r="A25" s="46" t="s">
        <v>255</v>
      </c>
      <c r="B25" s="22" t="s">
        <v>63</v>
      </c>
      <c r="C25" s="22" t="s">
        <v>68</v>
      </c>
      <c r="D25" s="22" t="s">
        <v>311</v>
      </c>
      <c r="E25" s="22" t="s">
        <v>66</v>
      </c>
      <c r="F25" s="51">
        <v>898500</v>
      </c>
    </row>
    <row r="26" spans="1:6" ht="16.5" customHeight="1">
      <c r="A26" s="43" t="s">
        <v>256</v>
      </c>
      <c r="B26" s="22" t="s">
        <v>63</v>
      </c>
      <c r="C26" s="22" t="s">
        <v>68</v>
      </c>
      <c r="D26" s="22" t="s">
        <v>311</v>
      </c>
      <c r="E26" s="22" t="s">
        <v>69</v>
      </c>
      <c r="F26" s="51">
        <v>133238</v>
      </c>
    </row>
    <row r="27" spans="1:6" ht="34.5" customHeight="1">
      <c r="A27" s="39" t="s">
        <v>72</v>
      </c>
      <c r="B27" s="35" t="s">
        <v>63</v>
      </c>
      <c r="C27" s="35" t="s">
        <v>73</v>
      </c>
      <c r="D27" s="35"/>
      <c r="E27" s="35"/>
      <c r="F27" s="50">
        <f>SUM(F28+F39+F44+F50)</f>
        <v>19286769</v>
      </c>
    </row>
    <row r="28" spans="1:6" ht="31.5" customHeight="1">
      <c r="A28" s="39" t="s">
        <v>193</v>
      </c>
      <c r="B28" s="35" t="s">
        <v>63</v>
      </c>
      <c r="C28" s="35" t="s">
        <v>73</v>
      </c>
      <c r="D28" s="40" t="s">
        <v>312</v>
      </c>
      <c r="E28" s="35"/>
      <c r="F28" s="50">
        <f>SUM(F29+F33)</f>
        <v>2370000</v>
      </c>
    </row>
    <row r="29" spans="1:6" ht="44.25" customHeight="1">
      <c r="A29" s="54" t="s">
        <v>313</v>
      </c>
      <c r="B29" s="29" t="s">
        <v>63</v>
      </c>
      <c r="C29" s="22" t="s">
        <v>73</v>
      </c>
      <c r="D29" s="41" t="s">
        <v>314</v>
      </c>
      <c r="E29" s="22"/>
      <c r="F29" s="51">
        <f>SUM(F31)</f>
        <v>1422000</v>
      </c>
    </row>
    <row r="30" spans="1:6" ht="33" customHeight="1">
      <c r="A30" s="54" t="s">
        <v>315</v>
      </c>
      <c r="B30" s="29" t="s">
        <v>63</v>
      </c>
      <c r="C30" s="22" t="s">
        <v>73</v>
      </c>
      <c r="D30" s="41" t="s">
        <v>316</v>
      </c>
      <c r="E30" s="22"/>
      <c r="F30" s="51">
        <f>SUM(F31)</f>
        <v>1422000</v>
      </c>
    </row>
    <row r="31" spans="1:6" ht="33.75" customHeight="1">
      <c r="A31" s="21" t="s">
        <v>265</v>
      </c>
      <c r="B31" s="29" t="s">
        <v>63</v>
      </c>
      <c r="C31" s="22" t="s">
        <v>73</v>
      </c>
      <c r="D31" s="41" t="s">
        <v>317</v>
      </c>
      <c r="E31" s="22"/>
      <c r="F31" s="51">
        <f>SUM(F32:F32)</f>
        <v>1422000</v>
      </c>
    </row>
    <row r="32" spans="1:6" ht="48" customHeight="1">
      <c r="A32" s="46" t="s">
        <v>255</v>
      </c>
      <c r="B32" s="29" t="s">
        <v>63</v>
      </c>
      <c r="C32" s="22" t="s">
        <v>73</v>
      </c>
      <c r="D32" s="41" t="s">
        <v>317</v>
      </c>
      <c r="E32" s="22" t="s">
        <v>66</v>
      </c>
      <c r="F32" s="51">
        <v>1422000</v>
      </c>
    </row>
    <row r="33" spans="1:6" ht="66.75" customHeight="1">
      <c r="A33" s="20" t="s">
        <v>318</v>
      </c>
      <c r="B33" s="22" t="s">
        <v>63</v>
      </c>
      <c r="C33" s="22" t="s">
        <v>73</v>
      </c>
      <c r="D33" s="41" t="s">
        <v>319</v>
      </c>
      <c r="E33" s="22"/>
      <c r="F33" s="51">
        <f>SUM(F35+F37)</f>
        <v>948000</v>
      </c>
    </row>
    <row r="34" spans="1:6" ht="42" customHeight="1">
      <c r="A34" s="20" t="s">
        <v>320</v>
      </c>
      <c r="B34" s="22" t="s">
        <v>63</v>
      </c>
      <c r="C34" s="22" t="s">
        <v>73</v>
      </c>
      <c r="D34" s="41" t="s">
        <v>321</v>
      </c>
      <c r="E34" s="22"/>
      <c r="F34" s="51">
        <f>SUM(F35+F37)</f>
        <v>948000</v>
      </c>
    </row>
    <row r="35" spans="1:6" ht="33" customHeight="1">
      <c r="A35" s="20" t="s">
        <v>257</v>
      </c>
      <c r="B35" s="22" t="s">
        <v>63</v>
      </c>
      <c r="C35" s="22" t="s">
        <v>73</v>
      </c>
      <c r="D35" s="41" t="s">
        <v>322</v>
      </c>
      <c r="E35" s="22"/>
      <c r="F35" s="51">
        <f>SUM(F36:F36)</f>
        <v>711000</v>
      </c>
    </row>
    <row r="36" spans="1:6" ht="45.75" customHeight="1">
      <c r="A36" s="46" t="s">
        <v>255</v>
      </c>
      <c r="B36" s="22" t="s">
        <v>63</v>
      </c>
      <c r="C36" s="22" t="s">
        <v>73</v>
      </c>
      <c r="D36" s="41" t="s">
        <v>323</v>
      </c>
      <c r="E36" s="22" t="s">
        <v>66</v>
      </c>
      <c r="F36" s="51">
        <v>711000</v>
      </c>
    </row>
    <row r="37" spans="1:6" ht="31.5">
      <c r="A37" s="43" t="s">
        <v>165</v>
      </c>
      <c r="B37" s="22" t="s">
        <v>63</v>
      </c>
      <c r="C37" s="22" t="s">
        <v>73</v>
      </c>
      <c r="D37" s="41" t="s">
        <v>324</v>
      </c>
      <c r="E37" s="22"/>
      <c r="F37" s="51">
        <f>SUM(F38)</f>
        <v>237000</v>
      </c>
    </row>
    <row r="38" spans="1:6" ht="47.25">
      <c r="A38" s="46" t="s">
        <v>255</v>
      </c>
      <c r="B38" s="22" t="s">
        <v>63</v>
      </c>
      <c r="C38" s="22" t="s">
        <v>73</v>
      </c>
      <c r="D38" s="41" t="s">
        <v>324</v>
      </c>
      <c r="E38" s="22" t="s">
        <v>66</v>
      </c>
      <c r="F38" s="51">
        <v>237000</v>
      </c>
    </row>
    <row r="39" spans="1:6" ht="35.25" customHeight="1">
      <c r="A39" s="37" t="s">
        <v>156</v>
      </c>
      <c r="B39" s="35" t="s">
        <v>63</v>
      </c>
      <c r="C39" s="35" t="s">
        <v>73</v>
      </c>
      <c r="D39" s="40" t="s">
        <v>325</v>
      </c>
      <c r="E39" s="35"/>
      <c r="F39" s="50">
        <f>SUM(F40)</f>
        <v>198669</v>
      </c>
    </row>
    <row r="40" spans="1:6" ht="49.5" customHeight="1">
      <c r="A40" s="54" t="s">
        <v>326</v>
      </c>
      <c r="B40" s="22" t="s">
        <v>63</v>
      </c>
      <c r="C40" s="22" t="s">
        <v>73</v>
      </c>
      <c r="D40" s="22" t="s">
        <v>327</v>
      </c>
      <c r="E40" s="22"/>
      <c r="F40" s="51">
        <f>SUM(F42)</f>
        <v>198669</v>
      </c>
    </row>
    <row r="41" spans="1:6" ht="49.5" customHeight="1">
      <c r="A41" s="54" t="s">
        <v>328</v>
      </c>
      <c r="B41" s="22" t="s">
        <v>63</v>
      </c>
      <c r="C41" s="22" t="s">
        <v>73</v>
      </c>
      <c r="D41" s="22" t="s">
        <v>329</v>
      </c>
      <c r="E41" s="22"/>
      <c r="F41" s="51">
        <f>SUM(F42)</f>
        <v>198669</v>
      </c>
    </row>
    <row r="42" spans="1:6" ht="16.5" customHeight="1">
      <c r="A42" s="199" t="s">
        <v>51</v>
      </c>
      <c r="B42" s="22" t="s">
        <v>63</v>
      </c>
      <c r="C42" s="22" t="s">
        <v>73</v>
      </c>
      <c r="D42" s="22" t="s">
        <v>330</v>
      </c>
      <c r="E42" s="22"/>
      <c r="F42" s="51">
        <f>SUM(F43:F43)</f>
        <v>198669</v>
      </c>
    </row>
    <row r="43" spans="1:6" ht="46.5" customHeight="1">
      <c r="A43" s="46" t="s">
        <v>255</v>
      </c>
      <c r="B43" s="22" t="s">
        <v>63</v>
      </c>
      <c r="C43" s="22" t="s">
        <v>73</v>
      </c>
      <c r="D43" s="22" t="s">
        <v>331</v>
      </c>
      <c r="E43" s="22" t="s">
        <v>66</v>
      </c>
      <c r="F43" s="51">
        <v>198669</v>
      </c>
    </row>
    <row r="44" spans="1:6" ht="18" customHeight="1">
      <c r="A44" s="42" t="s">
        <v>266</v>
      </c>
      <c r="B44" s="35" t="s">
        <v>63</v>
      </c>
      <c r="C44" s="35" t="s">
        <v>73</v>
      </c>
      <c r="D44" s="35" t="s">
        <v>332</v>
      </c>
      <c r="E44" s="35"/>
      <c r="F44" s="50">
        <f>SUM(F45)</f>
        <v>16481100</v>
      </c>
    </row>
    <row r="45" spans="1:6" ht="18" customHeight="1">
      <c r="A45" s="21" t="s">
        <v>164</v>
      </c>
      <c r="B45" s="22" t="s">
        <v>63</v>
      </c>
      <c r="C45" s="22" t="s">
        <v>73</v>
      </c>
      <c r="D45" s="22" t="s">
        <v>333</v>
      </c>
      <c r="E45" s="22"/>
      <c r="F45" s="51">
        <f>SUM(F46,)</f>
        <v>16481100</v>
      </c>
    </row>
    <row r="46" spans="1:6" ht="16.5" customHeight="1">
      <c r="A46" s="21" t="s">
        <v>254</v>
      </c>
      <c r="B46" s="22" t="s">
        <v>63</v>
      </c>
      <c r="C46" s="22" t="s">
        <v>73</v>
      </c>
      <c r="D46" s="22" t="s">
        <v>334</v>
      </c>
      <c r="E46" s="22"/>
      <c r="F46" s="51">
        <f>SUM(F47:F49)</f>
        <v>16481100</v>
      </c>
    </row>
    <row r="47" spans="1:6" ht="47.25" customHeight="1">
      <c r="A47" s="46" t="s">
        <v>255</v>
      </c>
      <c r="B47" s="22" t="s">
        <v>63</v>
      </c>
      <c r="C47" s="22" t="s">
        <v>73</v>
      </c>
      <c r="D47" s="22" t="s">
        <v>334</v>
      </c>
      <c r="E47" s="22" t="s">
        <v>66</v>
      </c>
      <c r="F47" s="51">
        <v>14902900</v>
      </c>
    </row>
    <row r="48" spans="1:6" ht="19.5" customHeight="1">
      <c r="A48" s="43" t="s">
        <v>256</v>
      </c>
      <c r="B48" s="22" t="s">
        <v>63</v>
      </c>
      <c r="C48" s="22" t="s">
        <v>73</v>
      </c>
      <c r="D48" s="22" t="s">
        <v>334</v>
      </c>
      <c r="E48" s="22" t="s">
        <v>69</v>
      </c>
      <c r="F48" s="51">
        <v>1525300</v>
      </c>
    </row>
    <row r="49" spans="1:6" ht="18" customHeight="1">
      <c r="A49" s="21" t="s">
        <v>71</v>
      </c>
      <c r="B49" s="22" t="s">
        <v>63</v>
      </c>
      <c r="C49" s="22" t="s">
        <v>73</v>
      </c>
      <c r="D49" s="22" t="s">
        <v>334</v>
      </c>
      <c r="E49" s="22" t="s">
        <v>70</v>
      </c>
      <c r="F49" s="51">
        <v>52900</v>
      </c>
    </row>
    <row r="50" spans="1:6" ht="15.75" customHeight="1">
      <c r="A50" s="39" t="s">
        <v>154</v>
      </c>
      <c r="B50" s="35" t="s">
        <v>63</v>
      </c>
      <c r="C50" s="35" t="s">
        <v>73</v>
      </c>
      <c r="D50" s="40" t="s">
        <v>335</v>
      </c>
      <c r="E50" s="35"/>
      <c r="F50" s="50">
        <f>SUM(F51)</f>
        <v>237000</v>
      </c>
    </row>
    <row r="51" spans="1:6" ht="20.25" customHeight="1">
      <c r="A51" s="20" t="s">
        <v>155</v>
      </c>
      <c r="B51" s="22" t="s">
        <v>63</v>
      </c>
      <c r="C51" s="22" t="s">
        <v>73</v>
      </c>
      <c r="D51" s="41" t="s">
        <v>336</v>
      </c>
      <c r="E51" s="22"/>
      <c r="F51" s="51">
        <f>SUM(F52)</f>
        <v>237000</v>
      </c>
    </row>
    <row r="52" spans="1:6" ht="27" customHeight="1">
      <c r="A52" s="54" t="s">
        <v>50</v>
      </c>
      <c r="B52" s="22" t="s">
        <v>63</v>
      </c>
      <c r="C52" s="22" t="s">
        <v>73</v>
      </c>
      <c r="D52" s="41" t="s">
        <v>337</v>
      </c>
      <c r="E52" s="22"/>
      <c r="F52" s="51">
        <f>SUM(F53)</f>
        <v>237000</v>
      </c>
    </row>
    <row r="53" spans="1:6" ht="50.25" customHeight="1">
      <c r="A53" s="46" t="s">
        <v>255</v>
      </c>
      <c r="B53" s="22" t="s">
        <v>63</v>
      </c>
      <c r="C53" s="22" t="s">
        <v>73</v>
      </c>
      <c r="D53" s="41" t="s">
        <v>338</v>
      </c>
      <c r="E53" s="22" t="s">
        <v>66</v>
      </c>
      <c r="F53" s="51">
        <v>237000</v>
      </c>
    </row>
    <row r="54" spans="1:6" ht="34.5" customHeight="1">
      <c r="A54" s="39" t="s">
        <v>204</v>
      </c>
      <c r="B54" s="35" t="s">
        <v>63</v>
      </c>
      <c r="C54" s="35" t="s">
        <v>203</v>
      </c>
      <c r="D54" s="35"/>
      <c r="E54" s="35"/>
      <c r="F54" s="50">
        <f>SUM(F55)</f>
        <v>904000</v>
      </c>
    </row>
    <row r="55" spans="1:6" ht="17.25" customHeight="1">
      <c r="A55" s="53" t="s">
        <v>158</v>
      </c>
      <c r="B55" s="22" t="s">
        <v>63</v>
      </c>
      <c r="C55" s="22" t="s">
        <v>203</v>
      </c>
      <c r="D55" s="22" t="s">
        <v>339</v>
      </c>
      <c r="E55" s="22"/>
      <c r="F55" s="51">
        <f>SUM(F56+F59)</f>
        <v>904000</v>
      </c>
    </row>
    <row r="56" spans="1:6" ht="21.75" customHeight="1">
      <c r="A56" s="53" t="s">
        <v>159</v>
      </c>
      <c r="B56" s="22" t="s">
        <v>63</v>
      </c>
      <c r="C56" s="22" t="s">
        <v>203</v>
      </c>
      <c r="D56" s="22" t="s">
        <v>340</v>
      </c>
      <c r="E56" s="22"/>
      <c r="F56" s="51">
        <f>SUM(F57)</f>
        <v>554000</v>
      </c>
    </row>
    <row r="57" spans="1:6" ht="21" customHeight="1">
      <c r="A57" s="21" t="s">
        <v>254</v>
      </c>
      <c r="B57" s="22" t="s">
        <v>63</v>
      </c>
      <c r="C57" s="22" t="s">
        <v>203</v>
      </c>
      <c r="D57" s="22" t="s">
        <v>341</v>
      </c>
      <c r="E57" s="22"/>
      <c r="F57" s="51">
        <f>SUM(F58)</f>
        <v>554000</v>
      </c>
    </row>
    <row r="58" spans="1:6" ht="52.5" customHeight="1">
      <c r="A58" s="89" t="s">
        <v>255</v>
      </c>
      <c r="B58" s="22" t="s">
        <v>160</v>
      </c>
      <c r="C58" s="22" t="s">
        <v>161</v>
      </c>
      <c r="D58" s="22" t="s">
        <v>341</v>
      </c>
      <c r="E58" s="22" t="s">
        <v>66</v>
      </c>
      <c r="F58" s="51">
        <v>554000</v>
      </c>
    </row>
    <row r="59" spans="1:6" ht="30.75" customHeight="1">
      <c r="A59" s="46" t="s">
        <v>816</v>
      </c>
      <c r="B59" s="22" t="s">
        <v>63</v>
      </c>
      <c r="C59" s="22" t="s">
        <v>203</v>
      </c>
      <c r="D59" s="22" t="s">
        <v>810</v>
      </c>
      <c r="E59" s="22"/>
      <c r="F59" s="51">
        <f>SUM(F60)</f>
        <v>350000</v>
      </c>
    </row>
    <row r="60" spans="1:6" ht="30.75" customHeight="1">
      <c r="A60" s="21" t="s">
        <v>254</v>
      </c>
      <c r="B60" s="22" t="s">
        <v>63</v>
      </c>
      <c r="C60" s="22" t="s">
        <v>203</v>
      </c>
      <c r="D60" s="22" t="s">
        <v>817</v>
      </c>
      <c r="E60" s="22"/>
      <c r="F60" s="51">
        <f>SUM(F61)</f>
        <v>350000</v>
      </c>
    </row>
    <row r="61" spans="1:6" ht="57" customHeight="1">
      <c r="A61" s="89" t="s">
        <v>255</v>
      </c>
      <c r="B61" s="22" t="s">
        <v>63</v>
      </c>
      <c r="C61" s="22" t="s">
        <v>203</v>
      </c>
      <c r="D61" s="22" t="s">
        <v>817</v>
      </c>
      <c r="E61" s="22" t="s">
        <v>66</v>
      </c>
      <c r="F61" s="51">
        <v>350000</v>
      </c>
    </row>
    <row r="62" spans="1:6" ht="15.75">
      <c r="A62" s="39" t="s">
        <v>259</v>
      </c>
      <c r="B62" s="35" t="s">
        <v>63</v>
      </c>
      <c r="C62" s="40">
        <v>11</v>
      </c>
      <c r="D62" s="40"/>
      <c r="E62" s="22"/>
      <c r="F62" s="50">
        <f>SUM(F63)</f>
        <v>500000</v>
      </c>
    </row>
    <row r="63" spans="1:6" ht="15.75">
      <c r="A63" s="20" t="s">
        <v>258</v>
      </c>
      <c r="B63" s="22" t="s">
        <v>63</v>
      </c>
      <c r="C63" s="41">
        <v>11</v>
      </c>
      <c r="D63" s="41" t="s">
        <v>342</v>
      </c>
      <c r="E63" s="22"/>
      <c r="F63" s="51">
        <f>SUM(F64)</f>
        <v>500000</v>
      </c>
    </row>
    <row r="64" spans="1:6" ht="17.25" customHeight="1">
      <c r="A64" s="20" t="s">
        <v>259</v>
      </c>
      <c r="B64" s="22" t="s">
        <v>63</v>
      </c>
      <c r="C64" s="41">
        <v>11</v>
      </c>
      <c r="D64" s="41" t="s">
        <v>343</v>
      </c>
      <c r="E64" s="22"/>
      <c r="F64" s="51">
        <f>SUM(F65)</f>
        <v>500000</v>
      </c>
    </row>
    <row r="65" spans="1:6" ht="22.5" customHeight="1">
      <c r="A65" s="21" t="s">
        <v>40</v>
      </c>
      <c r="B65" s="22" t="s">
        <v>63</v>
      </c>
      <c r="C65" s="41">
        <v>11</v>
      </c>
      <c r="D65" s="41" t="s">
        <v>344</v>
      </c>
      <c r="E65" s="22"/>
      <c r="F65" s="51">
        <f>SUM(F66)</f>
        <v>500000</v>
      </c>
    </row>
    <row r="66" spans="1:6" ht="18" customHeight="1">
      <c r="A66" s="21" t="s">
        <v>71</v>
      </c>
      <c r="B66" s="22" t="s">
        <v>63</v>
      </c>
      <c r="C66" s="41">
        <v>11</v>
      </c>
      <c r="D66" s="41" t="s">
        <v>344</v>
      </c>
      <c r="E66" s="22" t="s">
        <v>70</v>
      </c>
      <c r="F66" s="51">
        <v>500000</v>
      </c>
    </row>
    <row r="67" spans="1:6" ht="22.5" customHeight="1">
      <c r="A67" s="39" t="s">
        <v>75</v>
      </c>
      <c r="B67" s="35" t="s">
        <v>63</v>
      </c>
      <c r="C67" s="40">
        <v>13</v>
      </c>
      <c r="D67" s="40"/>
      <c r="E67" s="22"/>
      <c r="F67" s="50">
        <f>SUM(F68+F76+F86+F91+F95+F81)</f>
        <v>17346705</v>
      </c>
    </row>
    <row r="68" spans="1:6" ht="30.75" customHeight="1">
      <c r="A68" s="45" t="s">
        <v>157</v>
      </c>
      <c r="B68" s="35" t="s">
        <v>63</v>
      </c>
      <c r="C68" s="40">
        <v>13</v>
      </c>
      <c r="D68" s="40" t="s">
        <v>312</v>
      </c>
      <c r="E68" s="35"/>
      <c r="F68" s="50">
        <f>SUM(F69)</f>
        <v>138400</v>
      </c>
    </row>
    <row r="69" spans="1:6" ht="47.25" customHeight="1">
      <c r="A69" s="54" t="s">
        <v>313</v>
      </c>
      <c r="B69" s="22" t="s">
        <v>63</v>
      </c>
      <c r="C69" s="41">
        <v>13</v>
      </c>
      <c r="D69" s="41" t="s">
        <v>314</v>
      </c>
      <c r="E69" s="22"/>
      <c r="F69" s="51">
        <f>SUM(F71+F73)</f>
        <v>138400</v>
      </c>
    </row>
    <row r="70" spans="1:6" ht="47.25" customHeight="1">
      <c r="A70" s="54" t="s">
        <v>345</v>
      </c>
      <c r="B70" s="22" t="s">
        <v>63</v>
      </c>
      <c r="C70" s="41">
        <v>13</v>
      </c>
      <c r="D70" s="41" t="s">
        <v>830</v>
      </c>
      <c r="E70" s="22"/>
      <c r="F70" s="51">
        <f>SUM(F71)</f>
        <v>88400</v>
      </c>
    </row>
    <row r="71" spans="1:6" ht="34.5" customHeight="1">
      <c r="A71" s="21" t="s">
        <v>260</v>
      </c>
      <c r="B71" s="22" t="s">
        <v>63</v>
      </c>
      <c r="C71" s="41">
        <v>13</v>
      </c>
      <c r="D71" s="41" t="s">
        <v>829</v>
      </c>
      <c r="E71" s="22"/>
      <c r="F71" s="51">
        <f>SUM(F72)</f>
        <v>88400</v>
      </c>
    </row>
    <row r="72" spans="1:6" ht="31.5">
      <c r="A72" s="21" t="s">
        <v>275</v>
      </c>
      <c r="B72" s="22" t="s">
        <v>63</v>
      </c>
      <c r="C72" s="41">
        <v>13</v>
      </c>
      <c r="D72" s="41" t="s">
        <v>829</v>
      </c>
      <c r="E72" s="22" t="s">
        <v>268</v>
      </c>
      <c r="F72" s="51">
        <v>88400</v>
      </c>
    </row>
    <row r="73" spans="1:6" ht="47.25">
      <c r="A73" s="21" t="s">
        <v>770</v>
      </c>
      <c r="B73" s="22" t="s">
        <v>63</v>
      </c>
      <c r="C73" s="41">
        <v>13</v>
      </c>
      <c r="D73" s="41" t="s">
        <v>771</v>
      </c>
      <c r="E73" s="22"/>
      <c r="F73" s="51">
        <f>SUM(F74)</f>
        <v>50000</v>
      </c>
    </row>
    <row r="74" spans="1:6" ht="15.75">
      <c r="A74" s="43" t="s">
        <v>39</v>
      </c>
      <c r="B74" s="22" t="s">
        <v>63</v>
      </c>
      <c r="C74" s="41">
        <v>13</v>
      </c>
      <c r="D74" s="41" t="s">
        <v>794</v>
      </c>
      <c r="E74" s="22"/>
      <c r="F74" s="51">
        <f>SUM(F75)</f>
        <v>50000</v>
      </c>
    </row>
    <row r="75" spans="1:6" ht="15.75">
      <c r="A75" s="43" t="s">
        <v>256</v>
      </c>
      <c r="B75" s="22" t="s">
        <v>63</v>
      </c>
      <c r="C75" s="41">
        <v>13</v>
      </c>
      <c r="D75" s="41" t="s">
        <v>794</v>
      </c>
      <c r="E75" s="22" t="s">
        <v>69</v>
      </c>
      <c r="F75" s="51">
        <v>50000</v>
      </c>
    </row>
    <row r="76" spans="1:6" ht="29.25">
      <c r="A76" s="37" t="s">
        <v>347</v>
      </c>
      <c r="B76" s="35" t="s">
        <v>63</v>
      </c>
      <c r="C76" s="40">
        <v>13</v>
      </c>
      <c r="D76" s="40" t="s">
        <v>348</v>
      </c>
      <c r="E76" s="35"/>
      <c r="F76" s="50">
        <f>SUM(F77)</f>
        <v>50000</v>
      </c>
    </row>
    <row r="77" spans="1:6" ht="45">
      <c r="A77" s="38" t="s">
        <v>349</v>
      </c>
      <c r="B77" s="22" t="s">
        <v>63</v>
      </c>
      <c r="C77" s="41">
        <v>13</v>
      </c>
      <c r="D77" s="41" t="s">
        <v>350</v>
      </c>
      <c r="E77" s="22"/>
      <c r="F77" s="51">
        <f>SUM(F80)</f>
        <v>50000</v>
      </c>
    </row>
    <row r="78" spans="1:6" ht="30">
      <c r="A78" s="38" t="s">
        <v>351</v>
      </c>
      <c r="B78" s="22" t="s">
        <v>63</v>
      </c>
      <c r="C78" s="41">
        <v>12</v>
      </c>
      <c r="D78" s="41" t="s">
        <v>352</v>
      </c>
      <c r="E78" s="22"/>
      <c r="F78" s="51">
        <f>SUM(F80)</f>
        <v>50000</v>
      </c>
    </row>
    <row r="79" spans="1:6" ht="15.75">
      <c r="A79" s="38" t="s">
        <v>353</v>
      </c>
      <c r="B79" s="22" t="s">
        <v>63</v>
      </c>
      <c r="C79" s="41">
        <v>13</v>
      </c>
      <c r="D79" s="41" t="s">
        <v>354</v>
      </c>
      <c r="E79" s="22"/>
      <c r="F79" s="51">
        <f>SUM(F80)</f>
        <v>50000</v>
      </c>
    </row>
    <row r="80" spans="1:6" ht="15.75">
      <c r="A80" s="43" t="s">
        <v>256</v>
      </c>
      <c r="B80" s="22" t="s">
        <v>63</v>
      </c>
      <c r="C80" s="41">
        <v>13</v>
      </c>
      <c r="D80" s="41" t="s">
        <v>354</v>
      </c>
      <c r="E80" s="22" t="s">
        <v>69</v>
      </c>
      <c r="F80" s="51">
        <v>50000</v>
      </c>
    </row>
    <row r="81" spans="1:6" ht="31.5">
      <c r="A81" s="145" t="s">
        <v>355</v>
      </c>
      <c r="B81" s="35" t="s">
        <v>63</v>
      </c>
      <c r="C81" s="40">
        <v>13</v>
      </c>
      <c r="D81" s="40" t="s">
        <v>356</v>
      </c>
      <c r="E81" s="35"/>
      <c r="F81" s="50">
        <f>SUM(F82)</f>
        <v>130000</v>
      </c>
    </row>
    <row r="82" spans="1:6" ht="47.25">
      <c r="A82" s="54" t="s">
        <v>357</v>
      </c>
      <c r="B82" s="22" t="s">
        <v>160</v>
      </c>
      <c r="C82" s="41">
        <v>13</v>
      </c>
      <c r="D82" s="41" t="s">
        <v>358</v>
      </c>
      <c r="E82" s="22"/>
      <c r="F82" s="51">
        <f>SUM(F84)</f>
        <v>130000</v>
      </c>
    </row>
    <row r="83" spans="1:6" ht="21" customHeight="1">
      <c r="A83" s="54" t="s">
        <v>359</v>
      </c>
      <c r="B83" s="22" t="s">
        <v>63</v>
      </c>
      <c r="C83" s="41">
        <v>13</v>
      </c>
      <c r="D83" s="41" t="s">
        <v>360</v>
      </c>
      <c r="E83" s="22"/>
      <c r="F83" s="51">
        <f>SUM(F84)</f>
        <v>130000</v>
      </c>
    </row>
    <row r="84" spans="1:6" ht="15.75">
      <c r="A84" s="44" t="s">
        <v>153</v>
      </c>
      <c r="B84" s="22" t="s">
        <v>63</v>
      </c>
      <c r="C84" s="41">
        <v>13</v>
      </c>
      <c r="D84" s="41" t="s">
        <v>361</v>
      </c>
      <c r="E84" s="22"/>
      <c r="F84" s="51">
        <f>SUM(F85)</f>
        <v>130000</v>
      </c>
    </row>
    <row r="85" spans="1:6" ht="15.75">
      <c r="A85" s="43" t="s">
        <v>256</v>
      </c>
      <c r="B85" s="22" t="s">
        <v>63</v>
      </c>
      <c r="C85" s="41">
        <v>13</v>
      </c>
      <c r="D85" s="41" t="s">
        <v>362</v>
      </c>
      <c r="E85" s="22" t="s">
        <v>69</v>
      </c>
      <c r="F85" s="51">
        <v>130000</v>
      </c>
    </row>
    <row r="86" spans="1:6" ht="35.25" customHeight="1">
      <c r="A86" s="200" t="s">
        <v>76</v>
      </c>
      <c r="B86" s="35" t="s">
        <v>63</v>
      </c>
      <c r="C86" s="40">
        <v>13</v>
      </c>
      <c r="D86" s="40" t="s">
        <v>363</v>
      </c>
      <c r="E86" s="35"/>
      <c r="F86" s="50">
        <f>SUM(F87)</f>
        <v>5344464</v>
      </c>
    </row>
    <row r="87" spans="1:6" ht="15.75">
      <c r="A87" s="53" t="s">
        <v>269</v>
      </c>
      <c r="B87" s="22" t="s">
        <v>63</v>
      </c>
      <c r="C87" s="41">
        <v>13</v>
      </c>
      <c r="D87" s="41" t="s">
        <v>364</v>
      </c>
      <c r="E87" s="22"/>
      <c r="F87" s="51">
        <f>SUM(F88)</f>
        <v>5344464</v>
      </c>
    </row>
    <row r="88" spans="1:6" ht="15.75">
      <c r="A88" s="43" t="s">
        <v>39</v>
      </c>
      <c r="B88" s="22" t="s">
        <v>160</v>
      </c>
      <c r="C88" s="41">
        <v>13</v>
      </c>
      <c r="D88" s="41" t="s">
        <v>365</v>
      </c>
      <c r="E88" s="22"/>
      <c r="F88" s="51">
        <f>SUM(F89:F90)</f>
        <v>5344464</v>
      </c>
    </row>
    <row r="89" spans="1:6" ht="15.75">
      <c r="A89" s="43" t="s">
        <v>256</v>
      </c>
      <c r="B89" s="22" t="s">
        <v>63</v>
      </c>
      <c r="C89" s="41">
        <v>13</v>
      </c>
      <c r="D89" s="41" t="s">
        <v>366</v>
      </c>
      <c r="E89" s="22" t="s">
        <v>69</v>
      </c>
      <c r="F89" s="51">
        <v>258000</v>
      </c>
    </row>
    <row r="90" spans="1:6" ht="15.75">
      <c r="A90" s="21" t="s">
        <v>71</v>
      </c>
      <c r="B90" s="22" t="s">
        <v>63</v>
      </c>
      <c r="C90" s="41">
        <v>13</v>
      </c>
      <c r="D90" s="41" t="s">
        <v>365</v>
      </c>
      <c r="E90" s="22" t="s">
        <v>70</v>
      </c>
      <c r="F90" s="51">
        <v>5086464</v>
      </c>
    </row>
    <row r="91" spans="1:6" ht="15.75">
      <c r="A91" s="201" t="s">
        <v>154</v>
      </c>
      <c r="B91" s="35" t="s">
        <v>63</v>
      </c>
      <c r="C91" s="40">
        <v>13</v>
      </c>
      <c r="D91" s="40" t="s">
        <v>335</v>
      </c>
      <c r="E91" s="35"/>
      <c r="F91" s="50">
        <f>SUM(F92)</f>
        <v>891152</v>
      </c>
    </row>
    <row r="92" spans="1:6" ht="15.75">
      <c r="A92" s="199" t="s">
        <v>155</v>
      </c>
      <c r="B92" s="22" t="s">
        <v>63</v>
      </c>
      <c r="C92" s="41">
        <v>13</v>
      </c>
      <c r="D92" s="41" t="s">
        <v>367</v>
      </c>
      <c r="E92" s="22"/>
      <c r="F92" s="51">
        <f>SUM(F93)</f>
        <v>891152</v>
      </c>
    </row>
    <row r="93" spans="1:6" ht="67.5" customHeight="1">
      <c r="A93" s="44" t="s">
        <v>368</v>
      </c>
      <c r="B93" s="22" t="s">
        <v>63</v>
      </c>
      <c r="C93" s="41">
        <v>13</v>
      </c>
      <c r="D93" s="41" t="s">
        <v>369</v>
      </c>
      <c r="E93" s="22"/>
      <c r="F93" s="51">
        <f>SUM(F94:F94)</f>
        <v>891152</v>
      </c>
    </row>
    <row r="94" spans="1:6" ht="47.25">
      <c r="A94" s="46" t="s">
        <v>255</v>
      </c>
      <c r="B94" s="22" t="s">
        <v>63</v>
      </c>
      <c r="C94" s="41">
        <v>13</v>
      </c>
      <c r="D94" s="41" t="s">
        <v>369</v>
      </c>
      <c r="E94" s="22" t="s">
        <v>66</v>
      </c>
      <c r="F94" s="51">
        <v>891152</v>
      </c>
    </row>
    <row r="95" spans="1:6" ht="31.5">
      <c r="A95" s="200" t="s">
        <v>162</v>
      </c>
      <c r="B95" s="35" t="s">
        <v>63</v>
      </c>
      <c r="C95" s="40">
        <v>13</v>
      </c>
      <c r="D95" s="40" t="s">
        <v>370</v>
      </c>
      <c r="E95" s="35"/>
      <c r="F95" s="50">
        <f>SUM(F96)</f>
        <v>10792689</v>
      </c>
    </row>
    <row r="96" spans="1:6" ht="31.5">
      <c r="A96" s="52" t="s">
        <v>163</v>
      </c>
      <c r="B96" s="22" t="s">
        <v>63</v>
      </c>
      <c r="C96" s="41">
        <v>13</v>
      </c>
      <c r="D96" s="41" t="s">
        <v>371</v>
      </c>
      <c r="E96" s="22"/>
      <c r="F96" s="51">
        <f>SUM(F97)</f>
        <v>10792689</v>
      </c>
    </row>
    <row r="97" spans="1:6" ht="24" customHeight="1">
      <c r="A97" s="44" t="s">
        <v>261</v>
      </c>
      <c r="B97" s="22" t="s">
        <v>63</v>
      </c>
      <c r="C97" s="41">
        <v>13</v>
      </c>
      <c r="D97" s="41" t="s">
        <v>372</v>
      </c>
      <c r="E97" s="22"/>
      <c r="F97" s="51">
        <f>SUM(F98:F100)</f>
        <v>10792689</v>
      </c>
    </row>
    <row r="98" spans="1:6" ht="47.25">
      <c r="A98" s="46" t="s">
        <v>255</v>
      </c>
      <c r="B98" s="22" t="s">
        <v>63</v>
      </c>
      <c r="C98" s="41">
        <v>13</v>
      </c>
      <c r="D98" s="41" t="s">
        <v>372</v>
      </c>
      <c r="E98" s="22" t="s">
        <v>66</v>
      </c>
      <c r="F98" s="51">
        <v>6191200</v>
      </c>
    </row>
    <row r="99" spans="1:6" ht="15.75">
      <c r="A99" s="43" t="s">
        <v>256</v>
      </c>
      <c r="B99" s="22" t="s">
        <v>63</v>
      </c>
      <c r="C99" s="41">
        <v>13</v>
      </c>
      <c r="D99" s="41" t="s">
        <v>372</v>
      </c>
      <c r="E99" s="22" t="s">
        <v>69</v>
      </c>
      <c r="F99" s="51">
        <v>3287758</v>
      </c>
    </row>
    <row r="100" spans="1:6" ht="15.75">
      <c r="A100" s="21" t="s">
        <v>71</v>
      </c>
      <c r="B100" s="22" t="s">
        <v>63</v>
      </c>
      <c r="C100" s="41">
        <v>13</v>
      </c>
      <c r="D100" s="41" t="s">
        <v>372</v>
      </c>
      <c r="E100" s="22" t="s">
        <v>70</v>
      </c>
      <c r="F100" s="51">
        <v>1313731</v>
      </c>
    </row>
    <row r="101" spans="1:6" ht="34.5" customHeight="1">
      <c r="A101" s="39" t="s">
        <v>205</v>
      </c>
      <c r="B101" s="35" t="s">
        <v>68</v>
      </c>
      <c r="C101" s="40"/>
      <c r="D101" s="40"/>
      <c r="E101" s="22"/>
      <c r="F101" s="50">
        <f>SUM(F102)</f>
        <v>826000</v>
      </c>
    </row>
    <row r="102" spans="1:6" ht="40.5" customHeight="1">
      <c r="A102" s="39" t="s">
        <v>206</v>
      </c>
      <c r="B102" s="35" t="s">
        <v>68</v>
      </c>
      <c r="C102" s="146" t="s">
        <v>84</v>
      </c>
      <c r="D102" s="40"/>
      <c r="E102" s="22"/>
      <c r="F102" s="50">
        <f>SUM(F103)</f>
        <v>826000</v>
      </c>
    </row>
    <row r="103" spans="1:6" ht="51" customHeight="1">
      <c r="A103" s="202" t="s">
        <v>373</v>
      </c>
      <c r="B103" s="22" t="s">
        <v>68</v>
      </c>
      <c r="C103" s="29" t="s">
        <v>84</v>
      </c>
      <c r="D103" s="41" t="s">
        <v>374</v>
      </c>
      <c r="E103" s="22"/>
      <c r="F103" s="51">
        <f>SUM(F104)</f>
        <v>826000</v>
      </c>
    </row>
    <row r="104" spans="1:6" ht="80.25" customHeight="1">
      <c r="A104" s="52" t="s">
        <v>166</v>
      </c>
      <c r="B104" s="22" t="s">
        <v>68</v>
      </c>
      <c r="C104" s="29" t="s">
        <v>84</v>
      </c>
      <c r="D104" s="41" t="s">
        <v>375</v>
      </c>
      <c r="E104" s="22"/>
      <c r="F104" s="51">
        <f>SUM(F105+F108+F111)</f>
        <v>826000</v>
      </c>
    </row>
    <row r="105" spans="1:6" ht="35.25" customHeight="1">
      <c r="A105" s="151" t="s">
        <v>376</v>
      </c>
      <c r="B105" s="22" t="s">
        <v>68</v>
      </c>
      <c r="C105" s="29" t="s">
        <v>84</v>
      </c>
      <c r="D105" s="41" t="s">
        <v>377</v>
      </c>
      <c r="E105" s="22"/>
      <c r="F105" s="51">
        <f>SUM(F106)</f>
        <v>700000</v>
      </c>
    </row>
    <row r="106" spans="1:6" ht="18" customHeight="1">
      <c r="A106" s="44" t="s">
        <v>261</v>
      </c>
      <c r="B106" s="22" t="s">
        <v>68</v>
      </c>
      <c r="C106" s="29" t="s">
        <v>84</v>
      </c>
      <c r="D106" s="41" t="s">
        <v>378</v>
      </c>
      <c r="E106" s="22"/>
      <c r="F106" s="51">
        <f>SUM(F107)</f>
        <v>700000</v>
      </c>
    </row>
    <row r="107" spans="1:6" ht="47.25">
      <c r="A107" s="46" t="s">
        <v>255</v>
      </c>
      <c r="B107" s="22" t="s">
        <v>68</v>
      </c>
      <c r="C107" s="29" t="s">
        <v>84</v>
      </c>
      <c r="D107" s="41" t="s">
        <v>378</v>
      </c>
      <c r="E107" s="22" t="s">
        <v>66</v>
      </c>
      <c r="F107" s="51">
        <v>700000</v>
      </c>
    </row>
    <row r="108" spans="1:6" ht="48.75" customHeight="1">
      <c r="A108" s="203" t="s">
        <v>379</v>
      </c>
      <c r="B108" s="22" t="s">
        <v>68</v>
      </c>
      <c r="C108" s="29" t="s">
        <v>84</v>
      </c>
      <c r="D108" s="41" t="s">
        <v>380</v>
      </c>
      <c r="E108" s="22"/>
      <c r="F108" s="51">
        <f>SUM(F109)</f>
        <v>125000</v>
      </c>
    </row>
    <row r="109" spans="1:6" ht="31.5">
      <c r="A109" s="43" t="s">
        <v>746</v>
      </c>
      <c r="B109" s="22" t="s">
        <v>68</v>
      </c>
      <c r="C109" s="29" t="s">
        <v>84</v>
      </c>
      <c r="D109" s="41" t="s">
        <v>744</v>
      </c>
      <c r="E109" s="22"/>
      <c r="F109" s="51">
        <f>SUM(F110)</f>
        <v>125000</v>
      </c>
    </row>
    <row r="110" spans="1:6" ht="20.25" customHeight="1">
      <c r="A110" s="43" t="s">
        <v>256</v>
      </c>
      <c r="B110" s="22"/>
      <c r="C110" s="29"/>
      <c r="D110" s="41" t="s">
        <v>744</v>
      </c>
      <c r="E110" s="22" t="s">
        <v>69</v>
      </c>
      <c r="F110" s="51">
        <v>125000</v>
      </c>
    </row>
    <row r="111" spans="1:6" ht="33.75" customHeight="1">
      <c r="A111" s="43" t="s">
        <v>381</v>
      </c>
      <c r="B111" s="22" t="s">
        <v>68</v>
      </c>
      <c r="C111" s="29" t="s">
        <v>84</v>
      </c>
      <c r="D111" s="41" t="s">
        <v>382</v>
      </c>
      <c r="E111" s="22"/>
      <c r="F111" s="51">
        <f>SUM(F112)</f>
        <v>1000</v>
      </c>
    </row>
    <row r="112" spans="1:6" ht="33" customHeight="1">
      <c r="A112" s="43" t="s">
        <v>746</v>
      </c>
      <c r="B112" s="22" t="s">
        <v>68</v>
      </c>
      <c r="C112" s="29" t="s">
        <v>84</v>
      </c>
      <c r="D112" s="41" t="s">
        <v>745</v>
      </c>
      <c r="E112" s="22"/>
      <c r="F112" s="51">
        <f>SUM(F113)</f>
        <v>1000</v>
      </c>
    </row>
    <row r="113" spans="1:6" ht="20.25" customHeight="1">
      <c r="A113" s="43" t="s">
        <v>256</v>
      </c>
      <c r="B113" s="22" t="s">
        <v>383</v>
      </c>
      <c r="C113" s="29" t="s">
        <v>84</v>
      </c>
      <c r="D113" s="41" t="s">
        <v>745</v>
      </c>
      <c r="E113" s="22" t="s">
        <v>69</v>
      </c>
      <c r="F113" s="51">
        <v>1000</v>
      </c>
    </row>
    <row r="114" spans="1:6" ht="20.25" customHeight="1">
      <c r="A114" s="39" t="s">
        <v>77</v>
      </c>
      <c r="B114" s="35" t="s">
        <v>73</v>
      </c>
      <c r="C114" s="29"/>
      <c r="D114" s="40"/>
      <c r="E114" s="22"/>
      <c r="F114" s="50">
        <f>SUM(F115+F122)</f>
        <v>8014358</v>
      </c>
    </row>
    <row r="115" spans="1:6" ht="18.75" customHeight="1">
      <c r="A115" s="39" t="s">
        <v>7</v>
      </c>
      <c r="B115" s="35" t="s">
        <v>73</v>
      </c>
      <c r="C115" s="146" t="s">
        <v>84</v>
      </c>
      <c r="D115" s="40"/>
      <c r="E115" s="22"/>
      <c r="F115" s="50">
        <f>SUM(F117)</f>
        <v>6886858</v>
      </c>
    </row>
    <row r="116" spans="1:6" ht="36" customHeight="1">
      <c r="A116" s="37" t="s">
        <v>384</v>
      </c>
      <c r="B116" s="35" t="s">
        <v>73</v>
      </c>
      <c r="C116" s="146" t="s">
        <v>84</v>
      </c>
      <c r="D116" s="40" t="s">
        <v>385</v>
      </c>
      <c r="E116" s="35"/>
      <c r="F116" s="50">
        <f>SUM(F117)</f>
        <v>6886858</v>
      </c>
    </row>
    <row r="117" spans="1:6" ht="46.5" customHeight="1">
      <c r="A117" s="38" t="s">
        <v>386</v>
      </c>
      <c r="B117" s="22" t="s">
        <v>73</v>
      </c>
      <c r="C117" s="29" t="s">
        <v>84</v>
      </c>
      <c r="D117" s="41" t="s">
        <v>387</v>
      </c>
      <c r="E117" s="22"/>
      <c r="F117" s="51">
        <f>SUM(F118)</f>
        <v>6886858</v>
      </c>
    </row>
    <row r="118" spans="1:6" ht="36" customHeight="1">
      <c r="A118" s="203" t="s">
        <v>388</v>
      </c>
      <c r="B118" s="22" t="s">
        <v>73</v>
      </c>
      <c r="C118" s="29" t="s">
        <v>84</v>
      </c>
      <c r="D118" s="41" t="s">
        <v>389</v>
      </c>
      <c r="E118" s="22"/>
      <c r="F118" s="51">
        <f>SUM(F119)</f>
        <v>6886858</v>
      </c>
    </row>
    <row r="119" spans="1:6" ht="32.25" customHeight="1">
      <c r="A119" s="54" t="s">
        <v>832</v>
      </c>
      <c r="B119" s="22" t="s">
        <v>73</v>
      </c>
      <c r="C119" s="29" t="s">
        <v>84</v>
      </c>
      <c r="D119" s="41" t="s">
        <v>390</v>
      </c>
      <c r="E119" s="22"/>
      <c r="F119" s="51">
        <f>SUM(F120:F121)</f>
        <v>6886858</v>
      </c>
    </row>
    <row r="120" spans="1:6" ht="19.5" customHeight="1">
      <c r="A120" s="43" t="s">
        <v>256</v>
      </c>
      <c r="B120" s="22" t="s">
        <v>73</v>
      </c>
      <c r="C120" s="29" t="s">
        <v>84</v>
      </c>
      <c r="D120" s="41" t="s">
        <v>390</v>
      </c>
      <c r="E120" s="22" t="s">
        <v>69</v>
      </c>
      <c r="F120" s="51">
        <v>1416858</v>
      </c>
    </row>
    <row r="121" spans="1:6" ht="23.25" customHeight="1">
      <c r="A121" s="43" t="s">
        <v>280</v>
      </c>
      <c r="B121" s="22" t="s">
        <v>73</v>
      </c>
      <c r="C121" s="29" t="s">
        <v>84</v>
      </c>
      <c r="D121" s="41" t="s">
        <v>390</v>
      </c>
      <c r="E121" s="22" t="s">
        <v>49</v>
      </c>
      <c r="F121" s="51">
        <v>5470000</v>
      </c>
    </row>
    <row r="122" spans="1:6" ht="15.75">
      <c r="A122" s="204" t="s">
        <v>169</v>
      </c>
      <c r="B122" s="35" t="s">
        <v>73</v>
      </c>
      <c r="C122" s="146" t="s">
        <v>167</v>
      </c>
      <c r="D122" s="40"/>
      <c r="E122" s="35"/>
      <c r="F122" s="50">
        <f>SUM(F123+F134+F139)</f>
        <v>1127500</v>
      </c>
    </row>
    <row r="123" spans="1:6" ht="30.75" customHeight="1">
      <c r="A123" s="38" t="s">
        <v>391</v>
      </c>
      <c r="B123" s="22" t="s">
        <v>73</v>
      </c>
      <c r="C123" s="29" t="s">
        <v>167</v>
      </c>
      <c r="D123" s="41" t="s">
        <v>392</v>
      </c>
      <c r="E123" s="22"/>
      <c r="F123" s="51">
        <f>SUM(F124+F128)</f>
        <v>384500</v>
      </c>
    </row>
    <row r="124" spans="1:6" ht="32.25" customHeight="1">
      <c r="A124" s="38" t="s">
        <v>856</v>
      </c>
      <c r="B124" s="22" t="s">
        <v>73</v>
      </c>
      <c r="C124" s="29" t="s">
        <v>167</v>
      </c>
      <c r="D124" s="41" t="s">
        <v>765</v>
      </c>
      <c r="E124" s="22"/>
      <c r="F124" s="51">
        <f>SUM(F125)</f>
        <v>26000</v>
      </c>
    </row>
    <row r="125" spans="1:6" ht="29.25" customHeight="1">
      <c r="A125" s="38" t="s">
        <v>769</v>
      </c>
      <c r="B125" s="22" t="s">
        <v>73</v>
      </c>
      <c r="C125" s="29" t="s">
        <v>766</v>
      </c>
      <c r="D125" s="41" t="s">
        <v>767</v>
      </c>
      <c r="E125" s="22"/>
      <c r="F125" s="51">
        <f>SUM(F126)</f>
        <v>26000</v>
      </c>
    </row>
    <row r="126" spans="1:6" ht="18" customHeight="1">
      <c r="A126" s="38" t="s">
        <v>818</v>
      </c>
      <c r="B126" s="22" t="s">
        <v>73</v>
      </c>
      <c r="C126" s="29" t="s">
        <v>167</v>
      </c>
      <c r="D126" s="41" t="s">
        <v>819</v>
      </c>
      <c r="E126" s="22"/>
      <c r="F126" s="51">
        <f>SUM(F127)</f>
        <v>26000</v>
      </c>
    </row>
    <row r="127" spans="1:6" ht="16.5" customHeight="1">
      <c r="A127" s="43" t="s">
        <v>256</v>
      </c>
      <c r="B127" s="22" t="s">
        <v>73</v>
      </c>
      <c r="C127" s="29" t="s">
        <v>167</v>
      </c>
      <c r="D127" s="41" t="s">
        <v>819</v>
      </c>
      <c r="E127" s="22" t="s">
        <v>69</v>
      </c>
      <c r="F127" s="51">
        <v>26000</v>
      </c>
    </row>
    <row r="128" spans="1:6" ht="49.5" customHeight="1">
      <c r="A128" s="43" t="s">
        <v>393</v>
      </c>
      <c r="B128" s="22" t="s">
        <v>73</v>
      </c>
      <c r="C128" s="29" t="s">
        <v>167</v>
      </c>
      <c r="D128" s="41" t="s">
        <v>394</v>
      </c>
      <c r="E128" s="22"/>
      <c r="F128" s="51">
        <f>SUM(F129)</f>
        <v>358500</v>
      </c>
    </row>
    <row r="129" spans="1:6" ht="30.75" customHeight="1">
      <c r="A129" s="43" t="s">
        <v>395</v>
      </c>
      <c r="B129" s="22" t="s">
        <v>73</v>
      </c>
      <c r="C129" s="29" t="s">
        <v>167</v>
      </c>
      <c r="D129" s="41" t="s">
        <v>396</v>
      </c>
      <c r="E129" s="22"/>
      <c r="F129" s="51">
        <f>SUM(F130+F132)</f>
        <v>358500</v>
      </c>
    </row>
    <row r="130" spans="1:6" ht="15.75">
      <c r="A130" s="38" t="s">
        <v>397</v>
      </c>
      <c r="B130" s="22" t="s">
        <v>73</v>
      </c>
      <c r="C130" s="29" t="s">
        <v>167</v>
      </c>
      <c r="D130" s="41" t="s">
        <v>398</v>
      </c>
      <c r="E130" s="22"/>
      <c r="F130" s="50">
        <f>SUM(F131)</f>
        <v>194500</v>
      </c>
    </row>
    <row r="131" spans="1:6" ht="19.5" customHeight="1">
      <c r="A131" s="43" t="s">
        <v>256</v>
      </c>
      <c r="B131" s="22" t="s">
        <v>73</v>
      </c>
      <c r="C131" s="29" t="s">
        <v>167</v>
      </c>
      <c r="D131" s="41" t="s">
        <v>399</v>
      </c>
      <c r="E131" s="22" t="s">
        <v>69</v>
      </c>
      <c r="F131" s="50">
        <v>194500</v>
      </c>
    </row>
    <row r="132" spans="1:6" ht="19.5" customHeight="1">
      <c r="A132" s="43" t="s">
        <v>400</v>
      </c>
      <c r="B132" s="22" t="s">
        <v>73</v>
      </c>
      <c r="C132" s="29" t="s">
        <v>167</v>
      </c>
      <c r="D132" s="41" t="s">
        <v>401</v>
      </c>
      <c r="E132" s="22"/>
      <c r="F132" s="50">
        <f>SUM(F133)</f>
        <v>164000</v>
      </c>
    </row>
    <row r="133" spans="1:6" ht="19.5" customHeight="1">
      <c r="A133" s="43" t="s">
        <v>256</v>
      </c>
      <c r="B133" s="22" t="s">
        <v>73</v>
      </c>
      <c r="C133" s="29" t="s">
        <v>167</v>
      </c>
      <c r="D133" s="41" t="s">
        <v>401</v>
      </c>
      <c r="E133" s="22" t="s">
        <v>69</v>
      </c>
      <c r="F133" s="50">
        <v>164000</v>
      </c>
    </row>
    <row r="134" spans="1:6" ht="27.75" customHeight="1">
      <c r="A134" s="37" t="s">
        <v>384</v>
      </c>
      <c r="B134" s="35" t="s">
        <v>73</v>
      </c>
      <c r="C134" s="146" t="s">
        <v>167</v>
      </c>
      <c r="D134" s="40" t="s">
        <v>385</v>
      </c>
      <c r="E134" s="35"/>
      <c r="F134" s="50">
        <f>SUM(F135)</f>
        <v>466000</v>
      </c>
    </row>
    <row r="135" spans="1:6" ht="45" customHeight="1">
      <c r="A135" s="54" t="s">
        <v>402</v>
      </c>
      <c r="B135" s="22" t="s">
        <v>73</v>
      </c>
      <c r="C135" s="29" t="s">
        <v>167</v>
      </c>
      <c r="D135" s="41" t="s">
        <v>403</v>
      </c>
      <c r="E135" s="22"/>
      <c r="F135" s="51">
        <f>SUM(F137)</f>
        <v>466000</v>
      </c>
    </row>
    <row r="136" spans="1:6" ht="29.25" customHeight="1">
      <c r="A136" s="54" t="s">
        <v>404</v>
      </c>
      <c r="B136" s="22" t="s">
        <v>73</v>
      </c>
      <c r="C136" s="29" t="s">
        <v>167</v>
      </c>
      <c r="D136" s="41" t="s">
        <v>405</v>
      </c>
      <c r="E136" s="22"/>
      <c r="F136" s="51">
        <f>SUM(F137)</f>
        <v>466000</v>
      </c>
    </row>
    <row r="137" spans="1:6" ht="31.5">
      <c r="A137" s="44" t="s">
        <v>168</v>
      </c>
      <c r="B137" s="22" t="s">
        <v>73</v>
      </c>
      <c r="C137" s="29" t="s">
        <v>167</v>
      </c>
      <c r="D137" s="41" t="s">
        <v>406</v>
      </c>
      <c r="E137" s="22"/>
      <c r="F137" s="51">
        <f>SUM(F138)</f>
        <v>466000</v>
      </c>
    </row>
    <row r="138" spans="1:6" ht="15.75">
      <c r="A138" s="43" t="s">
        <v>256</v>
      </c>
      <c r="B138" s="22" t="s">
        <v>73</v>
      </c>
      <c r="C138" s="29" t="s">
        <v>167</v>
      </c>
      <c r="D138" s="41" t="s">
        <v>406</v>
      </c>
      <c r="E138" s="22" t="s">
        <v>69</v>
      </c>
      <c r="F138" s="51">
        <v>466000</v>
      </c>
    </row>
    <row r="139" spans="1:6" ht="18.75" customHeight="1">
      <c r="A139" s="42" t="s">
        <v>423</v>
      </c>
      <c r="B139" s="35" t="s">
        <v>73</v>
      </c>
      <c r="C139" s="146" t="s">
        <v>167</v>
      </c>
      <c r="D139" s="40" t="s">
        <v>407</v>
      </c>
      <c r="E139" s="35"/>
      <c r="F139" s="50">
        <f>SUM(F140+F144+F148)</f>
        <v>277000</v>
      </c>
    </row>
    <row r="140" spans="1:6" ht="30" customHeight="1">
      <c r="A140" s="43" t="s">
        <v>408</v>
      </c>
      <c r="B140" s="22" t="s">
        <v>73</v>
      </c>
      <c r="C140" s="29" t="s">
        <v>167</v>
      </c>
      <c r="D140" s="41" t="s">
        <v>409</v>
      </c>
      <c r="E140" s="22"/>
      <c r="F140" s="51">
        <f>SUM(F141)</f>
        <v>20000</v>
      </c>
    </row>
    <row r="141" spans="1:6" ht="17.25" customHeight="1">
      <c r="A141" s="43" t="s">
        <v>410</v>
      </c>
      <c r="B141" s="22" t="s">
        <v>73</v>
      </c>
      <c r="C141" s="29" t="s">
        <v>167</v>
      </c>
      <c r="D141" s="41" t="s">
        <v>411</v>
      </c>
      <c r="E141" s="22"/>
      <c r="F141" s="51">
        <f>SUM(F142)</f>
        <v>20000</v>
      </c>
    </row>
    <row r="142" spans="1:6" ht="32.25" customHeight="1">
      <c r="A142" s="44" t="s">
        <v>748</v>
      </c>
      <c r="B142" s="22" t="s">
        <v>73</v>
      </c>
      <c r="C142" s="29" t="s">
        <v>167</v>
      </c>
      <c r="D142" s="41" t="s">
        <v>761</v>
      </c>
      <c r="E142" s="22"/>
      <c r="F142" s="51">
        <f>SUM(F143)</f>
        <v>20000</v>
      </c>
    </row>
    <row r="143" spans="1:6" ht="15" customHeight="1">
      <c r="A143" s="43" t="s">
        <v>256</v>
      </c>
      <c r="B143" s="22" t="s">
        <v>73</v>
      </c>
      <c r="C143" s="29" t="s">
        <v>167</v>
      </c>
      <c r="D143" s="41" t="s">
        <v>762</v>
      </c>
      <c r="E143" s="22" t="s">
        <v>69</v>
      </c>
      <c r="F143" s="51">
        <v>20000</v>
      </c>
    </row>
    <row r="144" spans="1:6" ht="35.25" customHeight="1">
      <c r="A144" s="43" t="s">
        <v>412</v>
      </c>
      <c r="B144" s="22" t="s">
        <v>73</v>
      </c>
      <c r="C144" s="29" t="s">
        <v>167</v>
      </c>
      <c r="D144" s="41" t="s">
        <v>413</v>
      </c>
      <c r="E144" s="22"/>
      <c r="F144" s="51">
        <f>SUM(F146)</f>
        <v>20000</v>
      </c>
    </row>
    <row r="145" spans="1:6" ht="40.5" customHeight="1">
      <c r="A145" s="43" t="s">
        <v>414</v>
      </c>
      <c r="B145" s="22" t="s">
        <v>73</v>
      </c>
      <c r="C145" s="29" t="s">
        <v>167</v>
      </c>
      <c r="D145" s="41" t="s">
        <v>415</v>
      </c>
      <c r="E145" s="22"/>
      <c r="F145" s="51">
        <f>SUM(F146)</f>
        <v>20000</v>
      </c>
    </row>
    <row r="146" spans="1:6" ht="37.5" customHeight="1">
      <c r="A146" s="44" t="s">
        <v>170</v>
      </c>
      <c r="B146" s="22" t="s">
        <v>73</v>
      </c>
      <c r="C146" s="29" t="s">
        <v>167</v>
      </c>
      <c r="D146" s="41" t="s">
        <v>416</v>
      </c>
      <c r="E146" s="22"/>
      <c r="F146" s="51">
        <v>20000</v>
      </c>
    </row>
    <row r="147" spans="1:6" ht="15.75">
      <c r="A147" s="43" t="s">
        <v>256</v>
      </c>
      <c r="B147" s="22" t="s">
        <v>73</v>
      </c>
      <c r="C147" s="29" t="s">
        <v>167</v>
      </c>
      <c r="D147" s="41" t="s">
        <v>417</v>
      </c>
      <c r="E147" s="22" t="s">
        <v>69</v>
      </c>
      <c r="F147" s="51">
        <v>20000</v>
      </c>
    </row>
    <row r="148" spans="1:6" ht="34.5" customHeight="1">
      <c r="A148" s="43" t="s">
        <v>418</v>
      </c>
      <c r="B148" s="22" t="s">
        <v>73</v>
      </c>
      <c r="C148" s="29" t="s">
        <v>167</v>
      </c>
      <c r="D148" s="41" t="s">
        <v>419</v>
      </c>
      <c r="E148" s="22"/>
      <c r="F148" s="51">
        <f>SUM(F149)</f>
        <v>237000</v>
      </c>
    </row>
    <row r="149" spans="1:6" ht="67.5" customHeight="1">
      <c r="A149" s="43" t="s">
        <v>420</v>
      </c>
      <c r="B149" s="22" t="s">
        <v>73</v>
      </c>
      <c r="C149" s="29" t="s">
        <v>167</v>
      </c>
      <c r="D149" s="41" t="s">
        <v>421</v>
      </c>
      <c r="E149" s="22"/>
      <c r="F149" s="51">
        <f>SUM(F150)</f>
        <v>237000</v>
      </c>
    </row>
    <row r="150" spans="1:6" ht="15.75">
      <c r="A150" s="199" t="s">
        <v>152</v>
      </c>
      <c r="B150" s="22" t="s">
        <v>63</v>
      </c>
      <c r="C150" s="22" t="s">
        <v>73</v>
      </c>
      <c r="D150" s="41" t="s">
        <v>422</v>
      </c>
      <c r="E150" s="22"/>
      <c r="F150" s="51">
        <f>SUM(F151:F151)</f>
        <v>237000</v>
      </c>
    </row>
    <row r="151" spans="1:6" ht="47.25">
      <c r="A151" s="46" t="s">
        <v>255</v>
      </c>
      <c r="B151" s="22" t="s">
        <v>63</v>
      </c>
      <c r="C151" s="22" t="s">
        <v>73</v>
      </c>
      <c r="D151" s="41" t="s">
        <v>422</v>
      </c>
      <c r="E151" s="22" t="s">
        <v>66</v>
      </c>
      <c r="F151" s="51">
        <v>237000</v>
      </c>
    </row>
    <row r="152" spans="1:6" ht="15.75">
      <c r="A152" s="145" t="s">
        <v>272</v>
      </c>
      <c r="B152" s="35" t="s">
        <v>273</v>
      </c>
      <c r="C152" s="146"/>
      <c r="D152" s="40"/>
      <c r="E152" s="35"/>
      <c r="F152" s="50">
        <v>4680300</v>
      </c>
    </row>
    <row r="153" spans="1:6" ht="15.75">
      <c r="A153" s="145" t="s">
        <v>274</v>
      </c>
      <c r="B153" s="35" t="s">
        <v>273</v>
      </c>
      <c r="C153" s="146" t="s">
        <v>65</v>
      </c>
      <c r="D153" s="40"/>
      <c r="E153" s="35"/>
      <c r="F153" s="50">
        <f>SUM(F154)</f>
        <v>3282100</v>
      </c>
    </row>
    <row r="154" spans="1:6" ht="45.75" customHeight="1">
      <c r="A154" s="21" t="s">
        <v>749</v>
      </c>
      <c r="B154" s="22" t="s">
        <v>273</v>
      </c>
      <c r="C154" s="29" t="s">
        <v>65</v>
      </c>
      <c r="D154" s="41" t="s">
        <v>750</v>
      </c>
      <c r="E154" s="22"/>
      <c r="F154" s="51">
        <f>SUM(F155)</f>
        <v>3282100</v>
      </c>
    </row>
    <row r="155" spans="1:6" ht="63">
      <c r="A155" s="43" t="s">
        <v>751</v>
      </c>
      <c r="B155" s="22" t="s">
        <v>273</v>
      </c>
      <c r="C155" s="29" t="s">
        <v>65</v>
      </c>
      <c r="D155" s="41" t="s">
        <v>752</v>
      </c>
      <c r="E155" s="22"/>
      <c r="F155" s="51">
        <f>SUM(F156+F159)</f>
        <v>3282100</v>
      </c>
    </row>
    <row r="156" spans="1:6" ht="31.5">
      <c r="A156" s="43" t="s">
        <v>754</v>
      </c>
      <c r="B156" s="22" t="s">
        <v>273</v>
      </c>
      <c r="C156" s="29" t="s">
        <v>65</v>
      </c>
      <c r="D156" s="41" t="s">
        <v>753</v>
      </c>
      <c r="E156" s="22"/>
      <c r="F156" s="51">
        <f>SUM(F157)</f>
        <v>2094600</v>
      </c>
    </row>
    <row r="157" spans="1:6" ht="31.5">
      <c r="A157" s="43" t="s">
        <v>756</v>
      </c>
      <c r="B157" s="22" t="s">
        <v>273</v>
      </c>
      <c r="C157" s="29" t="s">
        <v>65</v>
      </c>
      <c r="D157" s="41" t="s">
        <v>755</v>
      </c>
      <c r="E157" s="22"/>
      <c r="F157" s="51">
        <f>SUM(F158)</f>
        <v>2094600</v>
      </c>
    </row>
    <row r="158" spans="1:6" ht="31.5">
      <c r="A158" s="43" t="s">
        <v>294</v>
      </c>
      <c r="B158" s="22" t="s">
        <v>273</v>
      </c>
      <c r="C158" s="29" t="s">
        <v>65</v>
      </c>
      <c r="D158" s="41" t="s">
        <v>755</v>
      </c>
      <c r="E158" s="22" t="s">
        <v>49</v>
      </c>
      <c r="F158" s="51">
        <v>2094600</v>
      </c>
    </row>
    <row r="159" spans="1:6" ht="78.75">
      <c r="A159" s="43" t="s">
        <v>795</v>
      </c>
      <c r="B159" s="22" t="s">
        <v>273</v>
      </c>
      <c r="C159" s="29" t="s">
        <v>65</v>
      </c>
      <c r="D159" s="41" t="s">
        <v>787</v>
      </c>
      <c r="E159" s="22"/>
      <c r="F159" s="51">
        <f>SUM(F160)</f>
        <v>1187500</v>
      </c>
    </row>
    <row r="160" spans="1:6" ht="31.5">
      <c r="A160" s="43" t="s">
        <v>790</v>
      </c>
      <c r="B160" s="22" t="s">
        <v>273</v>
      </c>
      <c r="C160" s="29" t="s">
        <v>65</v>
      </c>
      <c r="D160" s="41" t="s">
        <v>789</v>
      </c>
      <c r="E160" s="22"/>
      <c r="F160" s="51">
        <f>SUM(F161)</f>
        <v>1187500</v>
      </c>
    </row>
    <row r="161" spans="1:6" ht="15.75">
      <c r="A161" s="43" t="s">
        <v>74</v>
      </c>
      <c r="B161" s="22" t="s">
        <v>273</v>
      </c>
      <c r="C161" s="29" t="s">
        <v>65</v>
      </c>
      <c r="D161" s="41" t="s">
        <v>789</v>
      </c>
      <c r="E161" s="22" t="s">
        <v>201</v>
      </c>
      <c r="F161" s="51">
        <v>1187500</v>
      </c>
    </row>
    <row r="162" spans="1:6" ht="15.75">
      <c r="A162" s="145" t="s">
        <v>792</v>
      </c>
      <c r="B162" s="35" t="s">
        <v>273</v>
      </c>
      <c r="C162" s="146" t="s">
        <v>68</v>
      </c>
      <c r="D162" s="40"/>
      <c r="E162" s="35"/>
      <c r="F162" s="50">
        <f>SUM(F163+F168)</f>
        <v>623200</v>
      </c>
    </row>
    <row r="163" spans="1:6" ht="31.5">
      <c r="A163" s="43" t="s">
        <v>779</v>
      </c>
      <c r="B163" s="22" t="s">
        <v>273</v>
      </c>
      <c r="C163" s="29" t="s">
        <v>68</v>
      </c>
      <c r="D163" s="41" t="s">
        <v>778</v>
      </c>
      <c r="E163" s="22"/>
      <c r="F163" s="51">
        <f>SUM(F164)</f>
        <v>434200</v>
      </c>
    </row>
    <row r="164" spans="1:6" ht="47.25">
      <c r="A164" s="43" t="s">
        <v>793</v>
      </c>
      <c r="B164" s="22" t="s">
        <v>273</v>
      </c>
      <c r="C164" s="29" t="s">
        <v>68</v>
      </c>
      <c r="D164" s="41" t="s">
        <v>777</v>
      </c>
      <c r="E164" s="22"/>
      <c r="F164" s="51">
        <f>SUM(F165)</f>
        <v>434200</v>
      </c>
    </row>
    <row r="165" spans="1:6" ht="63">
      <c r="A165" s="43" t="s">
        <v>780</v>
      </c>
      <c r="B165" s="22" t="s">
        <v>273</v>
      </c>
      <c r="C165" s="29" t="s">
        <v>68</v>
      </c>
      <c r="D165" s="41" t="s">
        <v>781</v>
      </c>
      <c r="E165" s="22"/>
      <c r="F165" s="51">
        <f>SUM(F166)</f>
        <v>434200</v>
      </c>
    </row>
    <row r="166" spans="1:6" ht="31.5">
      <c r="A166" s="43" t="s">
        <v>783</v>
      </c>
      <c r="B166" s="22" t="s">
        <v>273</v>
      </c>
      <c r="C166" s="29" t="s">
        <v>68</v>
      </c>
      <c r="D166" s="41" t="s">
        <v>782</v>
      </c>
      <c r="E166" s="22"/>
      <c r="F166" s="51">
        <f>SUM(F167)</f>
        <v>434200</v>
      </c>
    </row>
    <row r="167" spans="1:6" ht="15.75">
      <c r="A167" s="43" t="s">
        <v>74</v>
      </c>
      <c r="B167" s="22" t="s">
        <v>273</v>
      </c>
      <c r="C167" s="29" t="s">
        <v>383</v>
      </c>
      <c r="D167" s="41" t="s">
        <v>782</v>
      </c>
      <c r="E167" s="22" t="s">
        <v>201</v>
      </c>
      <c r="F167" s="51">
        <v>434200</v>
      </c>
    </row>
    <row r="168" spans="1:6" ht="15.75">
      <c r="A168" s="201" t="s">
        <v>154</v>
      </c>
      <c r="B168" s="35" t="s">
        <v>273</v>
      </c>
      <c r="C168" s="146" t="s">
        <v>68</v>
      </c>
      <c r="D168" s="40" t="s">
        <v>335</v>
      </c>
      <c r="E168" s="35"/>
      <c r="F168" s="50">
        <f>SUM(F169)</f>
        <v>189000</v>
      </c>
    </row>
    <row r="169" spans="1:6" ht="15.75">
      <c r="A169" s="199" t="s">
        <v>155</v>
      </c>
      <c r="B169" s="22" t="s">
        <v>273</v>
      </c>
      <c r="C169" s="29" t="s">
        <v>68</v>
      </c>
      <c r="D169" s="41" t="s">
        <v>367</v>
      </c>
      <c r="E169" s="22"/>
      <c r="F169" s="51">
        <f>SUM(F170)</f>
        <v>189000</v>
      </c>
    </row>
    <row r="170" spans="1:6" ht="31.5">
      <c r="A170" s="43" t="s">
        <v>820</v>
      </c>
      <c r="B170" s="22" t="s">
        <v>273</v>
      </c>
      <c r="C170" s="29" t="s">
        <v>68</v>
      </c>
      <c r="D170" s="41" t="s">
        <v>796</v>
      </c>
      <c r="E170" s="22"/>
      <c r="F170" s="51">
        <f>SUM(F171)</f>
        <v>189000</v>
      </c>
    </row>
    <row r="171" spans="1:6" ht="15.75">
      <c r="A171" s="43" t="s">
        <v>74</v>
      </c>
      <c r="B171" s="22" t="s">
        <v>273</v>
      </c>
      <c r="C171" s="29" t="s">
        <v>68</v>
      </c>
      <c r="D171" s="41" t="s">
        <v>796</v>
      </c>
      <c r="E171" s="22" t="s">
        <v>201</v>
      </c>
      <c r="F171" s="51">
        <v>189000</v>
      </c>
    </row>
    <row r="172" spans="1:6" ht="15.75">
      <c r="A172" s="145" t="s">
        <v>791</v>
      </c>
      <c r="B172" s="35" t="s">
        <v>273</v>
      </c>
      <c r="C172" s="146" t="s">
        <v>273</v>
      </c>
      <c r="D172" s="41"/>
      <c r="E172" s="22"/>
      <c r="F172" s="51">
        <f>SUM(F173+F178)</f>
        <v>775000</v>
      </c>
    </row>
    <row r="173" spans="1:6" ht="31.5">
      <c r="A173" s="43" t="s">
        <v>779</v>
      </c>
      <c r="B173" s="22" t="s">
        <v>273</v>
      </c>
      <c r="C173" s="29" t="s">
        <v>273</v>
      </c>
      <c r="D173" s="41" t="s">
        <v>778</v>
      </c>
      <c r="E173" s="22"/>
      <c r="F173" s="51">
        <f>SUM(F174)</f>
        <v>237000</v>
      </c>
    </row>
    <row r="174" spans="1:6" ht="45" customHeight="1">
      <c r="A174" s="43" t="s">
        <v>797</v>
      </c>
      <c r="B174" s="22" t="s">
        <v>273</v>
      </c>
      <c r="C174" s="29" t="s">
        <v>273</v>
      </c>
      <c r="D174" s="41" t="s">
        <v>777</v>
      </c>
      <c r="E174" s="22"/>
      <c r="F174" s="51">
        <f>SUM(F175)</f>
        <v>237000</v>
      </c>
    </row>
    <row r="175" spans="1:6" ht="63">
      <c r="A175" s="43" t="s">
        <v>780</v>
      </c>
      <c r="B175" s="22" t="s">
        <v>273</v>
      </c>
      <c r="C175" s="29" t="s">
        <v>273</v>
      </c>
      <c r="D175" s="41" t="s">
        <v>781</v>
      </c>
      <c r="E175" s="22"/>
      <c r="F175" s="51">
        <f>SUM(F176)</f>
        <v>237000</v>
      </c>
    </row>
    <row r="176" spans="1:6" ht="31.5">
      <c r="A176" s="43" t="s">
        <v>786</v>
      </c>
      <c r="B176" s="22" t="s">
        <v>273</v>
      </c>
      <c r="C176" s="29" t="s">
        <v>273</v>
      </c>
      <c r="D176" s="41" t="s">
        <v>821</v>
      </c>
      <c r="E176" s="22"/>
      <c r="F176" s="51">
        <f>SUM(F177)</f>
        <v>237000</v>
      </c>
    </row>
    <row r="177" spans="1:6" ht="15.75">
      <c r="A177" s="43" t="s">
        <v>74</v>
      </c>
      <c r="B177" s="22" t="s">
        <v>273</v>
      </c>
      <c r="C177" s="29" t="s">
        <v>273</v>
      </c>
      <c r="D177" s="41" t="s">
        <v>821</v>
      </c>
      <c r="E177" s="22" t="s">
        <v>201</v>
      </c>
      <c r="F177" s="51">
        <v>237000</v>
      </c>
    </row>
    <row r="178" spans="1:6" ht="48.75" customHeight="1">
      <c r="A178" s="21" t="s">
        <v>749</v>
      </c>
      <c r="B178" s="22" t="s">
        <v>273</v>
      </c>
      <c r="C178" s="29" t="s">
        <v>273</v>
      </c>
      <c r="D178" s="41" t="s">
        <v>750</v>
      </c>
      <c r="E178" s="22"/>
      <c r="F178" s="51">
        <f>SUM(F179+F183)</f>
        <v>538000</v>
      </c>
    </row>
    <row r="179" spans="1:6" ht="79.5" customHeight="1">
      <c r="A179" s="21" t="s">
        <v>759</v>
      </c>
      <c r="B179" s="22" t="s">
        <v>273</v>
      </c>
      <c r="C179" s="29" t="s">
        <v>273</v>
      </c>
      <c r="D179" s="41" t="s">
        <v>758</v>
      </c>
      <c r="E179" s="22"/>
      <c r="F179" s="51">
        <f>SUM(F180)</f>
        <v>118500</v>
      </c>
    </row>
    <row r="180" spans="1:6" ht="111" customHeight="1">
      <c r="A180" s="21" t="s">
        <v>784</v>
      </c>
      <c r="B180" s="22" t="s">
        <v>273</v>
      </c>
      <c r="C180" s="29" t="s">
        <v>273</v>
      </c>
      <c r="D180" s="41" t="s">
        <v>785</v>
      </c>
      <c r="E180" s="22"/>
      <c r="F180" s="51">
        <f>SUM(F181)</f>
        <v>118500</v>
      </c>
    </row>
    <row r="181" spans="1:6" ht="41.25" customHeight="1">
      <c r="A181" s="21" t="s">
        <v>786</v>
      </c>
      <c r="B181" s="22" t="s">
        <v>273</v>
      </c>
      <c r="C181" s="29" t="s">
        <v>273</v>
      </c>
      <c r="D181" s="41" t="s">
        <v>798</v>
      </c>
      <c r="E181" s="22"/>
      <c r="F181" s="51">
        <f>SUM(F182)</f>
        <v>118500</v>
      </c>
    </row>
    <row r="182" spans="1:6" ht="18" customHeight="1">
      <c r="A182" s="21" t="s">
        <v>74</v>
      </c>
      <c r="B182" s="22" t="s">
        <v>273</v>
      </c>
      <c r="C182" s="29" t="s">
        <v>273</v>
      </c>
      <c r="D182" s="41" t="s">
        <v>798</v>
      </c>
      <c r="E182" s="22" t="s">
        <v>201</v>
      </c>
      <c r="F182" s="51">
        <v>118500</v>
      </c>
    </row>
    <row r="183" spans="1:6" ht="69" customHeight="1">
      <c r="A183" s="21" t="s">
        <v>751</v>
      </c>
      <c r="B183" s="22" t="s">
        <v>273</v>
      </c>
      <c r="C183" s="29" t="s">
        <v>273</v>
      </c>
      <c r="D183" s="41" t="s">
        <v>752</v>
      </c>
      <c r="E183" s="22"/>
      <c r="F183" s="51">
        <f>SUM(F184)</f>
        <v>419500</v>
      </c>
    </row>
    <row r="184" spans="1:6" ht="86.25" customHeight="1">
      <c r="A184" s="21" t="s">
        <v>788</v>
      </c>
      <c r="B184" s="22" t="s">
        <v>273</v>
      </c>
      <c r="C184" s="29" t="s">
        <v>273</v>
      </c>
      <c r="D184" s="41" t="s">
        <v>787</v>
      </c>
      <c r="E184" s="22"/>
      <c r="F184" s="51">
        <f>SUM(F185)</f>
        <v>419500</v>
      </c>
    </row>
    <row r="185" spans="1:6" ht="39" customHeight="1">
      <c r="A185" s="21" t="s">
        <v>790</v>
      </c>
      <c r="B185" s="22" t="s">
        <v>273</v>
      </c>
      <c r="C185" s="29" t="s">
        <v>273</v>
      </c>
      <c r="D185" s="41" t="s">
        <v>799</v>
      </c>
      <c r="E185" s="22"/>
      <c r="F185" s="51">
        <f>SUM(F186)</f>
        <v>419500</v>
      </c>
    </row>
    <row r="186" spans="1:6" ht="19.5" customHeight="1">
      <c r="A186" s="21" t="s">
        <v>74</v>
      </c>
      <c r="B186" s="22" t="s">
        <v>273</v>
      </c>
      <c r="C186" s="29" t="s">
        <v>273</v>
      </c>
      <c r="D186" s="41" t="s">
        <v>799</v>
      </c>
      <c r="E186" s="22" t="s">
        <v>201</v>
      </c>
      <c r="F186" s="51">
        <v>419500</v>
      </c>
    </row>
    <row r="187" spans="1:6" ht="18" customHeight="1">
      <c r="A187" s="144" t="s">
        <v>78</v>
      </c>
      <c r="B187" s="35" t="s">
        <v>80</v>
      </c>
      <c r="C187" s="40"/>
      <c r="D187" s="40"/>
      <c r="E187" s="22"/>
      <c r="F187" s="50">
        <f>SUM(F188+F208+F237+F248)</f>
        <v>280093381</v>
      </c>
    </row>
    <row r="188" spans="1:6" ht="18" customHeight="1">
      <c r="A188" s="39" t="s">
        <v>79</v>
      </c>
      <c r="B188" s="35" t="s">
        <v>80</v>
      </c>
      <c r="C188" s="35" t="s">
        <v>63</v>
      </c>
      <c r="D188" s="40"/>
      <c r="E188" s="22"/>
      <c r="F188" s="50">
        <f>SUM(F189)</f>
        <v>51428316</v>
      </c>
    </row>
    <row r="189" spans="1:6" ht="37.5" customHeight="1">
      <c r="A189" s="21" t="s">
        <v>426</v>
      </c>
      <c r="B189" s="22" t="s">
        <v>80</v>
      </c>
      <c r="C189" s="22" t="s">
        <v>63</v>
      </c>
      <c r="D189" s="41" t="s">
        <v>424</v>
      </c>
      <c r="E189" s="22"/>
      <c r="F189" s="51">
        <f>SUM(F190+F197+F204)</f>
        <v>51428316</v>
      </c>
    </row>
    <row r="190" spans="1:6" ht="52.5" customHeight="1">
      <c r="A190" s="21" t="s">
        <v>763</v>
      </c>
      <c r="B190" s="22" t="s">
        <v>80</v>
      </c>
      <c r="C190" s="22" t="s">
        <v>63</v>
      </c>
      <c r="D190" s="41" t="s">
        <v>505</v>
      </c>
      <c r="E190" s="22"/>
      <c r="F190" s="205">
        <f>SUM(F191)</f>
        <v>14937945</v>
      </c>
    </row>
    <row r="191" spans="1:6" ht="51.75" customHeight="1">
      <c r="A191" s="21" t="s">
        <v>509</v>
      </c>
      <c r="B191" s="22" t="s">
        <v>80</v>
      </c>
      <c r="C191" s="22" t="s">
        <v>63</v>
      </c>
      <c r="D191" s="41" t="s">
        <v>514</v>
      </c>
      <c r="E191" s="22"/>
      <c r="F191" s="205">
        <f>SUM(F192+F195)</f>
        <v>14937945</v>
      </c>
    </row>
    <row r="192" spans="1:6" ht="18.75" customHeight="1">
      <c r="A192" s="21" t="s">
        <v>261</v>
      </c>
      <c r="B192" s="22" t="s">
        <v>80</v>
      </c>
      <c r="C192" s="22" t="s">
        <v>63</v>
      </c>
      <c r="D192" s="41" t="s">
        <v>515</v>
      </c>
      <c r="E192" s="22"/>
      <c r="F192" s="205">
        <f>SUM(F193:F194)</f>
        <v>14896241</v>
      </c>
    </row>
    <row r="193" spans="1:6" ht="18.75" customHeight="1">
      <c r="A193" s="43" t="s">
        <v>256</v>
      </c>
      <c r="B193" s="22" t="s">
        <v>80</v>
      </c>
      <c r="C193" s="22" t="s">
        <v>63</v>
      </c>
      <c r="D193" s="41" t="s">
        <v>511</v>
      </c>
      <c r="E193" s="22" t="s">
        <v>69</v>
      </c>
      <c r="F193" s="51">
        <v>13757699</v>
      </c>
    </row>
    <row r="194" spans="1:6" ht="23.25" customHeight="1">
      <c r="A194" s="21" t="s">
        <v>71</v>
      </c>
      <c r="B194" s="22" t="s">
        <v>80</v>
      </c>
      <c r="C194" s="22" t="s">
        <v>63</v>
      </c>
      <c r="D194" s="41" t="s">
        <v>511</v>
      </c>
      <c r="E194" s="22" t="s">
        <v>70</v>
      </c>
      <c r="F194" s="51">
        <v>1138542</v>
      </c>
    </row>
    <row r="195" spans="1:6" ht="37.5" customHeight="1">
      <c r="A195" s="21" t="s">
        <v>282</v>
      </c>
      <c r="B195" s="22" t="s">
        <v>80</v>
      </c>
      <c r="C195" s="22" t="s">
        <v>63</v>
      </c>
      <c r="D195" s="41" t="s">
        <v>513</v>
      </c>
      <c r="E195" s="22"/>
      <c r="F195" s="51">
        <f>SUM(F196)</f>
        <v>41704</v>
      </c>
    </row>
    <row r="196" spans="1:6" ht="48.75" customHeight="1">
      <c r="A196" s="46" t="s">
        <v>255</v>
      </c>
      <c r="B196" s="22" t="s">
        <v>80</v>
      </c>
      <c r="C196" s="22" t="s">
        <v>63</v>
      </c>
      <c r="D196" s="41" t="s">
        <v>512</v>
      </c>
      <c r="E196" s="22" t="s">
        <v>66</v>
      </c>
      <c r="F196" s="51">
        <v>41704</v>
      </c>
    </row>
    <row r="197" spans="1:6" ht="59.25" customHeight="1">
      <c r="A197" s="21" t="s">
        <v>427</v>
      </c>
      <c r="B197" s="22" t="s">
        <v>80</v>
      </c>
      <c r="C197" s="22" t="s">
        <v>63</v>
      </c>
      <c r="D197" s="41" t="s">
        <v>425</v>
      </c>
      <c r="E197" s="22"/>
      <c r="F197" s="51">
        <f>SUM(F198)</f>
        <v>36290371</v>
      </c>
    </row>
    <row r="198" spans="1:6" ht="21" customHeight="1">
      <c r="A198" s="21" t="s">
        <v>429</v>
      </c>
      <c r="B198" s="22" t="s">
        <v>80</v>
      </c>
      <c r="C198" s="22" t="s">
        <v>63</v>
      </c>
      <c r="D198" s="41" t="s">
        <v>428</v>
      </c>
      <c r="E198" s="22"/>
      <c r="F198" s="51">
        <f>SUM(F199+F202)</f>
        <v>36290371</v>
      </c>
    </row>
    <row r="199" spans="1:6" ht="80.25" customHeight="1">
      <c r="A199" s="21" t="s">
        <v>262</v>
      </c>
      <c r="B199" s="22" t="s">
        <v>80</v>
      </c>
      <c r="C199" s="22" t="s">
        <v>63</v>
      </c>
      <c r="D199" s="41" t="s">
        <v>502</v>
      </c>
      <c r="E199" s="22"/>
      <c r="F199" s="51">
        <f>SUM(F200:F201)</f>
        <v>27235771</v>
      </c>
    </row>
    <row r="200" spans="1:6" ht="47.25">
      <c r="A200" s="46" t="s">
        <v>255</v>
      </c>
      <c r="B200" s="22" t="s">
        <v>80</v>
      </c>
      <c r="C200" s="22" t="s">
        <v>63</v>
      </c>
      <c r="D200" s="41" t="s">
        <v>502</v>
      </c>
      <c r="E200" s="22" t="s">
        <v>66</v>
      </c>
      <c r="F200" s="51">
        <v>27075012</v>
      </c>
    </row>
    <row r="201" spans="1:6" ht="19.5" customHeight="1">
      <c r="A201" s="43" t="s">
        <v>256</v>
      </c>
      <c r="B201" s="22" t="s">
        <v>80</v>
      </c>
      <c r="C201" s="22" t="s">
        <v>63</v>
      </c>
      <c r="D201" s="41" t="s">
        <v>503</v>
      </c>
      <c r="E201" s="22" t="s">
        <v>69</v>
      </c>
      <c r="F201" s="51">
        <v>160759</v>
      </c>
    </row>
    <row r="202" spans="1:6" ht="22.5" customHeight="1">
      <c r="A202" s="21" t="s">
        <v>261</v>
      </c>
      <c r="B202" s="22" t="s">
        <v>80</v>
      </c>
      <c r="C202" s="22" t="s">
        <v>63</v>
      </c>
      <c r="D202" s="41" t="s">
        <v>506</v>
      </c>
      <c r="E202" s="22"/>
      <c r="F202" s="51">
        <f>SUM(F203:F203)</f>
        <v>9054600</v>
      </c>
    </row>
    <row r="203" spans="1:6" ht="48" customHeight="1">
      <c r="A203" s="46" t="s">
        <v>255</v>
      </c>
      <c r="B203" s="22" t="s">
        <v>80</v>
      </c>
      <c r="C203" s="22" t="s">
        <v>63</v>
      </c>
      <c r="D203" s="41" t="s">
        <v>507</v>
      </c>
      <c r="E203" s="22" t="s">
        <v>66</v>
      </c>
      <c r="F203" s="51">
        <v>9054600</v>
      </c>
    </row>
    <row r="204" spans="1:6" ht="69" customHeight="1">
      <c r="A204" s="89" t="s">
        <v>804</v>
      </c>
      <c r="B204" s="22" t="s">
        <v>80</v>
      </c>
      <c r="C204" s="22" t="s">
        <v>63</v>
      </c>
      <c r="D204" s="41" t="s">
        <v>805</v>
      </c>
      <c r="E204" s="22"/>
      <c r="F204" s="51">
        <f>SUM(F205)</f>
        <v>200000</v>
      </c>
    </row>
    <row r="205" spans="1:6" ht="41.25" customHeight="1">
      <c r="A205" s="89" t="s">
        <v>806</v>
      </c>
      <c r="B205" s="22" t="s">
        <v>80</v>
      </c>
      <c r="C205" s="22" t="s">
        <v>63</v>
      </c>
      <c r="D205" s="41" t="s">
        <v>807</v>
      </c>
      <c r="E205" s="22"/>
      <c r="F205" s="51">
        <f>SUM(F206)</f>
        <v>200000</v>
      </c>
    </row>
    <row r="206" spans="1:6" ht="28.5" customHeight="1">
      <c r="A206" s="89" t="s">
        <v>261</v>
      </c>
      <c r="B206" s="22" t="s">
        <v>80</v>
      </c>
      <c r="C206" s="22" t="s">
        <v>63</v>
      </c>
      <c r="D206" s="41" t="s">
        <v>808</v>
      </c>
      <c r="E206" s="22"/>
      <c r="F206" s="51">
        <f>SUM(F207)</f>
        <v>200000</v>
      </c>
    </row>
    <row r="207" spans="1:6" ht="24" customHeight="1">
      <c r="A207" s="89" t="s">
        <v>256</v>
      </c>
      <c r="B207" s="22" t="s">
        <v>80</v>
      </c>
      <c r="C207" s="22" t="s">
        <v>63</v>
      </c>
      <c r="D207" s="41" t="s">
        <v>809</v>
      </c>
      <c r="E207" s="22" t="s">
        <v>69</v>
      </c>
      <c r="F207" s="51">
        <v>200000</v>
      </c>
    </row>
    <row r="208" spans="1:6" ht="18" customHeight="1">
      <c r="A208" s="39" t="s">
        <v>81</v>
      </c>
      <c r="B208" s="35" t="s">
        <v>80</v>
      </c>
      <c r="C208" s="35" t="s">
        <v>65</v>
      </c>
      <c r="D208" s="40"/>
      <c r="E208" s="22"/>
      <c r="F208" s="50">
        <f>SUM(F209)</f>
        <v>219876279</v>
      </c>
    </row>
    <row r="209" spans="1:6" ht="36" customHeight="1">
      <c r="A209" s="21" t="s">
        <v>488</v>
      </c>
      <c r="B209" s="22" t="s">
        <v>80</v>
      </c>
      <c r="C209" s="22" t="s">
        <v>65</v>
      </c>
      <c r="D209" s="41" t="s">
        <v>424</v>
      </c>
      <c r="E209" s="22"/>
      <c r="F209" s="51">
        <f>SUM(F210+F220+F227+F233)</f>
        <v>219876279</v>
      </c>
    </row>
    <row r="210" spans="1:6" ht="36" customHeight="1">
      <c r="A210" s="21" t="s">
        <v>504</v>
      </c>
      <c r="B210" s="22" t="s">
        <v>293</v>
      </c>
      <c r="C210" s="22" t="s">
        <v>65</v>
      </c>
      <c r="D210" s="41" t="s">
        <v>505</v>
      </c>
      <c r="E210" s="22"/>
      <c r="F210" s="51">
        <f>SUM(F211)</f>
        <v>46490627</v>
      </c>
    </row>
    <row r="211" spans="1:6" ht="36" customHeight="1">
      <c r="A211" s="21" t="s">
        <v>509</v>
      </c>
      <c r="B211" s="22" t="s">
        <v>80</v>
      </c>
      <c r="C211" s="22" t="s">
        <v>65</v>
      </c>
      <c r="D211" s="41" t="s">
        <v>514</v>
      </c>
      <c r="E211" s="22"/>
      <c r="F211" s="51">
        <f>SUM(F212+F216+F218)</f>
        <v>46490627</v>
      </c>
    </row>
    <row r="212" spans="1:6" ht="21.75" customHeight="1">
      <c r="A212" s="21" t="s">
        <v>261</v>
      </c>
      <c r="B212" s="22" t="s">
        <v>80</v>
      </c>
      <c r="C212" s="22" t="s">
        <v>65</v>
      </c>
      <c r="D212" s="41" t="s">
        <v>515</v>
      </c>
      <c r="E212" s="22"/>
      <c r="F212" s="51">
        <f>SUM(F213:F215)</f>
        <v>41676640</v>
      </c>
    </row>
    <row r="213" spans="1:6" ht="18" customHeight="1">
      <c r="A213" s="21" t="s">
        <v>256</v>
      </c>
      <c r="B213" s="22" t="s">
        <v>80</v>
      </c>
      <c r="C213" s="22" t="s">
        <v>65</v>
      </c>
      <c r="D213" s="41" t="s">
        <v>515</v>
      </c>
      <c r="E213" s="22" t="s">
        <v>69</v>
      </c>
      <c r="F213" s="51">
        <v>38674675</v>
      </c>
    </row>
    <row r="214" spans="1:6" ht="22.5" customHeight="1">
      <c r="A214" s="43" t="s">
        <v>92</v>
      </c>
      <c r="B214" s="22" t="s">
        <v>80</v>
      </c>
      <c r="C214" s="22" t="s">
        <v>65</v>
      </c>
      <c r="D214" s="41" t="s">
        <v>515</v>
      </c>
      <c r="E214" s="22" t="s">
        <v>91</v>
      </c>
      <c r="F214" s="51">
        <v>91032</v>
      </c>
    </row>
    <row r="215" spans="1:6" ht="20.25" customHeight="1">
      <c r="A215" s="21" t="s">
        <v>71</v>
      </c>
      <c r="B215" s="22" t="s">
        <v>80</v>
      </c>
      <c r="C215" s="22" t="s">
        <v>65</v>
      </c>
      <c r="D215" s="41" t="s">
        <v>515</v>
      </c>
      <c r="E215" s="22" t="s">
        <v>70</v>
      </c>
      <c r="F215" s="51">
        <v>2910933</v>
      </c>
    </row>
    <row r="216" spans="1:6" ht="36" customHeight="1">
      <c r="A216" s="21" t="s">
        <v>282</v>
      </c>
      <c r="B216" s="22" t="s">
        <v>80</v>
      </c>
      <c r="C216" s="22" t="s">
        <v>65</v>
      </c>
      <c r="D216" s="41" t="s">
        <v>512</v>
      </c>
      <c r="E216" s="22"/>
      <c r="F216" s="51">
        <f>SUM(F217)</f>
        <v>1317137</v>
      </c>
    </row>
    <row r="217" spans="1:6" ht="46.5" customHeight="1">
      <c r="A217" s="46" t="s">
        <v>255</v>
      </c>
      <c r="B217" s="22" t="s">
        <v>80</v>
      </c>
      <c r="C217" s="22" t="s">
        <v>65</v>
      </c>
      <c r="D217" s="41" t="s">
        <v>520</v>
      </c>
      <c r="E217" s="22" t="s">
        <v>66</v>
      </c>
      <c r="F217" s="51">
        <v>1317137</v>
      </c>
    </row>
    <row r="218" spans="1:6" ht="39.75" customHeight="1">
      <c r="A218" s="43" t="s">
        <v>195</v>
      </c>
      <c r="B218" s="22" t="s">
        <v>80</v>
      </c>
      <c r="C218" s="22" t="s">
        <v>65</v>
      </c>
      <c r="D218" s="41" t="s">
        <v>521</v>
      </c>
      <c r="E218" s="22"/>
      <c r="F218" s="51">
        <f>SUM(F219)</f>
        <v>3496850</v>
      </c>
    </row>
    <row r="219" spans="1:6" ht="19.5" customHeight="1">
      <c r="A219" s="43" t="s">
        <v>256</v>
      </c>
      <c r="B219" s="22" t="s">
        <v>80</v>
      </c>
      <c r="C219" s="22" t="s">
        <v>65</v>
      </c>
      <c r="D219" s="41" t="s">
        <v>522</v>
      </c>
      <c r="E219" s="22" t="s">
        <v>69</v>
      </c>
      <c r="F219" s="51">
        <v>3496850</v>
      </c>
    </row>
    <row r="220" spans="1:6" ht="36" customHeight="1">
      <c r="A220" s="42" t="s">
        <v>489</v>
      </c>
      <c r="B220" s="35" t="s">
        <v>80</v>
      </c>
      <c r="C220" s="35" t="s">
        <v>65</v>
      </c>
      <c r="D220" s="40" t="s">
        <v>425</v>
      </c>
      <c r="E220" s="35"/>
      <c r="F220" s="50">
        <f>SUM(F221)</f>
        <v>159235040</v>
      </c>
    </row>
    <row r="221" spans="1:6" ht="24" customHeight="1">
      <c r="A221" s="21" t="s">
        <v>516</v>
      </c>
      <c r="B221" s="22" t="s">
        <v>80</v>
      </c>
      <c r="C221" s="22" t="s">
        <v>65</v>
      </c>
      <c r="D221" s="41" t="s">
        <v>510</v>
      </c>
      <c r="E221" s="22"/>
      <c r="F221" s="51">
        <f>SUM(F222+F225)</f>
        <v>159235040</v>
      </c>
    </row>
    <row r="222" spans="1:6" ht="84" customHeight="1">
      <c r="A222" s="21" t="s">
        <v>52</v>
      </c>
      <c r="B222" s="22" t="s">
        <v>80</v>
      </c>
      <c r="C222" s="22" t="s">
        <v>65</v>
      </c>
      <c r="D222" s="41" t="s">
        <v>517</v>
      </c>
      <c r="E222" s="22"/>
      <c r="F222" s="51">
        <f>SUM(F223:F224)</f>
        <v>156927684</v>
      </c>
    </row>
    <row r="223" spans="1:6" ht="49.5" customHeight="1">
      <c r="A223" s="46" t="s">
        <v>255</v>
      </c>
      <c r="B223" s="22" t="s">
        <v>80</v>
      </c>
      <c r="C223" s="22" t="s">
        <v>65</v>
      </c>
      <c r="D223" s="41" t="s">
        <v>518</v>
      </c>
      <c r="E223" s="22" t="s">
        <v>66</v>
      </c>
      <c r="F223" s="51">
        <v>150349559</v>
      </c>
    </row>
    <row r="224" spans="1:6" ht="17.25" customHeight="1">
      <c r="A224" s="43" t="s">
        <v>256</v>
      </c>
      <c r="B224" s="22" t="s">
        <v>80</v>
      </c>
      <c r="C224" s="22" t="s">
        <v>65</v>
      </c>
      <c r="D224" s="41" t="s">
        <v>518</v>
      </c>
      <c r="E224" s="22" t="s">
        <v>69</v>
      </c>
      <c r="F224" s="51">
        <v>6578125</v>
      </c>
    </row>
    <row r="225" spans="1:6" s="1" customFormat="1" ht="18.75" customHeight="1">
      <c r="A225" s="46" t="s">
        <v>281</v>
      </c>
      <c r="B225" s="22" t="s">
        <v>80</v>
      </c>
      <c r="C225" s="22" t="s">
        <v>65</v>
      </c>
      <c r="D225" s="41" t="s">
        <v>519</v>
      </c>
      <c r="E225" s="22"/>
      <c r="F225" s="51">
        <f>SUM(F226)</f>
        <v>2307356</v>
      </c>
    </row>
    <row r="226" spans="1:6" s="1" customFormat="1" ht="49.5" customHeight="1">
      <c r="A226" s="46" t="s">
        <v>255</v>
      </c>
      <c r="B226" s="22" t="s">
        <v>80</v>
      </c>
      <c r="C226" s="22" t="s">
        <v>65</v>
      </c>
      <c r="D226" s="41" t="s">
        <v>519</v>
      </c>
      <c r="E226" s="22" t="s">
        <v>66</v>
      </c>
      <c r="F226" s="51">
        <v>2307356</v>
      </c>
    </row>
    <row r="227" spans="1:6" ht="50.25" customHeight="1">
      <c r="A227" s="42" t="s">
        <v>523</v>
      </c>
      <c r="B227" s="35" t="s">
        <v>80</v>
      </c>
      <c r="C227" s="35" t="s">
        <v>65</v>
      </c>
      <c r="D227" s="40" t="s">
        <v>524</v>
      </c>
      <c r="E227" s="35"/>
      <c r="F227" s="50">
        <f>SUM(F228)</f>
        <v>13510612</v>
      </c>
    </row>
    <row r="228" spans="1:6" ht="37.5" customHeight="1">
      <c r="A228" s="21" t="s">
        <v>525</v>
      </c>
      <c r="B228" s="22" t="s">
        <v>80</v>
      </c>
      <c r="C228" s="22" t="s">
        <v>65</v>
      </c>
      <c r="D228" s="41" t="s">
        <v>526</v>
      </c>
      <c r="E228" s="22"/>
      <c r="F228" s="51">
        <f>SUM(F229)</f>
        <v>13510612</v>
      </c>
    </row>
    <row r="229" spans="1:6" ht="23.25" customHeight="1">
      <c r="A229" s="21" t="s">
        <v>261</v>
      </c>
      <c r="B229" s="22" t="s">
        <v>80</v>
      </c>
      <c r="C229" s="22" t="s">
        <v>65</v>
      </c>
      <c r="D229" s="41" t="s">
        <v>527</v>
      </c>
      <c r="E229" s="22"/>
      <c r="F229" s="51">
        <f>SUM(F230:F232)</f>
        <v>13510612</v>
      </c>
    </row>
    <row r="230" spans="1:6" ht="46.5" customHeight="1">
      <c r="A230" s="46" t="s">
        <v>255</v>
      </c>
      <c r="B230" s="22" t="s">
        <v>80</v>
      </c>
      <c r="C230" s="22" t="s">
        <v>65</v>
      </c>
      <c r="D230" s="41" t="s">
        <v>527</v>
      </c>
      <c r="E230" s="22" t="s">
        <v>66</v>
      </c>
      <c r="F230" s="51">
        <v>12548800</v>
      </c>
    </row>
    <row r="231" spans="1:6" ht="16.5" customHeight="1">
      <c r="A231" s="43" t="s">
        <v>256</v>
      </c>
      <c r="B231" s="22" t="s">
        <v>80</v>
      </c>
      <c r="C231" s="22" t="s">
        <v>65</v>
      </c>
      <c r="D231" s="41" t="s">
        <v>527</v>
      </c>
      <c r="E231" s="22" t="s">
        <v>69</v>
      </c>
      <c r="F231" s="51">
        <v>910155</v>
      </c>
    </row>
    <row r="232" spans="1:6" ht="18.75" customHeight="1">
      <c r="A232" s="21" t="s">
        <v>71</v>
      </c>
      <c r="B232" s="22" t="s">
        <v>80</v>
      </c>
      <c r="C232" s="22" t="s">
        <v>65</v>
      </c>
      <c r="D232" s="41" t="s">
        <v>527</v>
      </c>
      <c r="E232" s="22" t="s">
        <v>70</v>
      </c>
      <c r="F232" s="51">
        <v>51657</v>
      </c>
    </row>
    <row r="233" spans="1:6" ht="66.75" customHeight="1">
      <c r="A233" s="21" t="s">
        <v>804</v>
      </c>
      <c r="B233" s="22" t="s">
        <v>80</v>
      </c>
      <c r="C233" s="22" t="s">
        <v>65</v>
      </c>
      <c r="D233" s="41" t="s">
        <v>805</v>
      </c>
      <c r="E233" s="22"/>
      <c r="F233" s="51">
        <f>SUM(F234)</f>
        <v>640000</v>
      </c>
    </row>
    <row r="234" spans="1:6" ht="33.75" customHeight="1">
      <c r="A234" s="21" t="s">
        <v>806</v>
      </c>
      <c r="B234" s="22" t="s">
        <v>80</v>
      </c>
      <c r="C234" s="22" t="s">
        <v>65</v>
      </c>
      <c r="D234" s="41" t="s">
        <v>807</v>
      </c>
      <c r="E234" s="22"/>
      <c r="F234" s="51">
        <f>SUM(F235)</f>
        <v>640000</v>
      </c>
    </row>
    <row r="235" spans="1:6" ht="24" customHeight="1">
      <c r="A235" s="21" t="s">
        <v>261</v>
      </c>
      <c r="B235" s="22" t="s">
        <v>80</v>
      </c>
      <c r="C235" s="22" t="s">
        <v>65</v>
      </c>
      <c r="D235" s="41" t="s">
        <v>809</v>
      </c>
      <c r="E235" s="22"/>
      <c r="F235" s="51">
        <f>SUM(F236)</f>
        <v>640000</v>
      </c>
    </row>
    <row r="236" spans="1:6" ht="21.75" customHeight="1">
      <c r="A236" s="21" t="s">
        <v>256</v>
      </c>
      <c r="B236" s="22" t="s">
        <v>80</v>
      </c>
      <c r="C236" s="22" t="s">
        <v>65</v>
      </c>
      <c r="D236" s="41" t="s">
        <v>809</v>
      </c>
      <c r="E236" s="22" t="s">
        <v>69</v>
      </c>
      <c r="F236" s="51">
        <v>640000</v>
      </c>
    </row>
    <row r="237" spans="1:6" ht="15.75">
      <c r="A237" s="39" t="s">
        <v>82</v>
      </c>
      <c r="B237" s="35" t="s">
        <v>80</v>
      </c>
      <c r="C237" s="35" t="s">
        <v>80</v>
      </c>
      <c r="D237" s="40"/>
      <c r="E237" s="22"/>
      <c r="F237" s="50">
        <f>SUM(F238)</f>
        <v>1439000</v>
      </c>
    </row>
    <row r="238" spans="1:6" s="1" customFormat="1" ht="53.25" customHeight="1">
      <c r="A238" s="49" t="s">
        <v>438</v>
      </c>
      <c r="B238" s="35" t="s">
        <v>80</v>
      </c>
      <c r="C238" s="35" t="s">
        <v>80</v>
      </c>
      <c r="D238" s="40" t="s">
        <v>439</v>
      </c>
      <c r="E238" s="35"/>
      <c r="F238" s="50">
        <f>SUM(F239+F243)</f>
        <v>1439000</v>
      </c>
    </row>
    <row r="239" spans="1:6" s="1" customFormat="1" ht="53.25" customHeight="1">
      <c r="A239" s="52" t="s">
        <v>528</v>
      </c>
      <c r="B239" s="22" t="s">
        <v>80</v>
      </c>
      <c r="C239" s="22" t="s">
        <v>80</v>
      </c>
      <c r="D239" s="41" t="s">
        <v>529</v>
      </c>
      <c r="E239" s="22"/>
      <c r="F239" s="51">
        <f>SUM(F240)</f>
        <v>80000</v>
      </c>
    </row>
    <row r="240" spans="1:6" s="1" customFormat="1" ht="38.25" customHeight="1">
      <c r="A240" s="151" t="s">
        <v>530</v>
      </c>
      <c r="B240" s="22" t="s">
        <v>80</v>
      </c>
      <c r="C240" s="22" t="s">
        <v>80</v>
      </c>
      <c r="D240" s="41" t="s">
        <v>531</v>
      </c>
      <c r="E240" s="22"/>
      <c r="F240" s="51">
        <f>SUM(F241)</f>
        <v>80000</v>
      </c>
    </row>
    <row r="241" spans="1:6" s="1" customFormat="1" ht="15.75" customHeight="1">
      <c r="A241" s="53" t="s">
        <v>263</v>
      </c>
      <c r="B241" s="22" t="s">
        <v>80</v>
      </c>
      <c r="C241" s="22" t="s">
        <v>80</v>
      </c>
      <c r="D241" s="41" t="s">
        <v>532</v>
      </c>
      <c r="E241" s="22"/>
      <c r="F241" s="51">
        <f>SUM(F242)</f>
        <v>80000</v>
      </c>
    </row>
    <row r="242" spans="1:6" ht="16.5" customHeight="1">
      <c r="A242" s="43" t="s">
        <v>256</v>
      </c>
      <c r="B242" s="22" t="s">
        <v>80</v>
      </c>
      <c r="C242" s="22" t="s">
        <v>80</v>
      </c>
      <c r="D242" s="41" t="s">
        <v>533</v>
      </c>
      <c r="E242" s="22" t="s">
        <v>69</v>
      </c>
      <c r="F242" s="51">
        <v>80000</v>
      </c>
    </row>
    <row r="243" spans="1:6" ht="48.75" customHeight="1">
      <c r="A243" s="93" t="s">
        <v>534</v>
      </c>
      <c r="B243" s="22" t="s">
        <v>80</v>
      </c>
      <c r="C243" s="22" t="s">
        <v>80</v>
      </c>
      <c r="D243" s="41" t="s">
        <v>535</v>
      </c>
      <c r="E243" s="22"/>
      <c r="F243" s="51">
        <f>SUM(F244)</f>
        <v>1359000</v>
      </c>
    </row>
    <row r="244" spans="1:6" ht="24.75" customHeight="1">
      <c r="A244" s="93" t="s">
        <v>536</v>
      </c>
      <c r="B244" s="22" t="s">
        <v>80</v>
      </c>
      <c r="C244" s="22" t="s">
        <v>80</v>
      </c>
      <c r="D244" s="41" t="s">
        <v>764</v>
      </c>
      <c r="E244" s="22"/>
      <c r="F244" s="51">
        <f>SUM(F245)</f>
        <v>1359000</v>
      </c>
    </row>
    <row r="245" spans="1:6" ht="21" customHeight="1">
      <c r="A245" s="20" t="s">
        <v>182</v>
      </c>
      <c r="B245" s="22" t="s">
        <v>80</v>
      </c>
      <c r="C245" s="22" t="s">
        <v>80</v>
      </c>
      <c r="D245" s="41" t="s">
        <v>537</v>
      </c>
      <c r="E245" s="22"/>
      <c r="F245" s="51">
        <f>SUM(F246:F247)</f>
        <v>1359000</v>
      </c>
    </row>
    <row r="246" spans="1:6" ht="21" customHeight="1">
      <c r="A246" s="43" t="s">
        <v>256</v>
      </c>
      <c r="B246" s="22" t="s">
        <v>80</v>
      </c>
      <c r="C246" s="22" t="s">
        <v>80</v>
      </c>
      <c r="D246" s="41" t="s">
        <v>537</v>
      </c>
      <c r="E246" s="22" t="s">
        <v>69</v>
      </c>
      <c r="F246" s="51">
        <v>359000</v>
      </c>
    </row>
    <row r="247" spans="1:6" s="148" customFormat="1" ht="15" customHeight="1">
      <c r="A247" s="43" t="s">
        <v>92</v>
      </c>
      <c r="B247" s="22" t="s">
        <v>80</v>
      </c>
      <c r="C247" s="22" t="s">
        <v>80</v>
      </c>
      <c r="D247" s="41" t="s">
        <v>537</v>
      </c>
      <c r="E247" s="22" t="s">
        <v>91</v>
      </c>
      <c r="F247" s="51">
        <v>1000000</v>
      </c>
    </row>
    <row r="248" spans="1:6" s="5" customFormat="1" ht="20.25" customHeight="1">
      <c r="A248" s="39" t="s">
        <v>83</v>
      </c>
      <c r="B248" s="35" t="s">
        <v>80</v>
      </c>
      <c r="C248" s="35" t="s">
        <v>84</v>
      </c>
      <c r="D248" s="40"/>
      <c r="E248" s="22"/>
      <c r="F248" s="50">
        <f>SUM(F249)</f>
        <v>7349786</v>
      </c>
    </row>
    <row r="249" spans="1:6" s="1" customFormat="1" ht="33" customHeight="1">
      <c r="A249" s="38" t="s">
        <v>180</v>
      </c>
      <c r="B249" s="22" t="s">
        <v>80</v>
      </c>
      <c r="C249" s="22" t="s">
        <v>84</v>
      </c>
      <c r="D249" s="22" t="s">
        <v>424</v>
      </c>
      <c r="E249" s="22"/>
      <c r="F249" s="51">
        <f>SUM(F251)</f>
        <v>7349786</v>
      </c>
    </row>
    <row r="250" spans="1:6" s="1" customFormat="1" ht="54" customHeight="1">
      <c r="A250" s="38" t="s">
        <v>504</v>
      </c>
      <c r="B250" s="22" t="s">
        <v>80</v>
      </c>
      <c r="C250" s="22" t="s">
        <v>84</v>
      </c>
      <c r="D250" s="22" t="s">
        <v>505</v>
      </c>
      <c r="E250" s="22"/>
      <c r="F250" s="51">
        <f>SUM(F251)</f>
        <v>7349786</v>
      </c>
    </row>
    <row r="251" spans="1:6" s="1" customFormat="1" ht="36.75" customHeight="1">
      <c r="A251" s="46" t="s">
        <v>539</v>
      </c>
      <c r="B251" s="22" t="s">
        <v>80</v>
      </c>
      <c r="C251" s="22" t="s">
        <v>84</v>
      </c>
      <c r="D251" s="22" t="s">
        <v>538</v>
      </c>
      <c r="E251" s="22"/>
      <c r="F251" s="51">
        <f>SUM(F252+F254)</f>
        <v>7349786</v>
      </c>
    </row>
    <row r="252" spans="1:6" s="1" customFormat="1" ht="32.25" customHeight="1">
      <c r="A252" s="21" t="s">
        <v>53</v>
      </c>
      <c r="B252" s="22" t="s">
        <v>80</v>
      </c>
      <c r="C252" s="22" t="s">
        <v>84</v>
      </c>
      <c r="D252" s="22" t="s">
        <v>540</v>
      </c>
      <c r="E252" s="22"/>
      <c r="F252" s="51">
        <f>SUM(F253)</f>
        <v>71182</v>
      </c>
    </row>
    <row r="253" spans="1:6" s="1" customFormat="1" ht="49.5" customHeight="1">
      <c r="A253" s="21" t="s">
        <v>42</v>
      </c>
      <c r="B253" s="22" t="s">
        <v>80</v>
      </c>
      <c r="C253" s="22" t="s">
        <v>84</v>
      </c>
      <c r="D253" s="22" t="s">
        <v>540</v>
      </c>
      <c r="E253" s="22" t="s">
        <v>66</v>
      </c>
      <c r="F253" s="51">
        <v>71182</v>
      </c>
    </row>
    <row r="254" spans="1:6" ht="22.5" customHeight="1">
      <c r="A254" s="21" t="s">
        <v>261</v>
      </c>
      <c r="B254" s="22" t="s">
        <v>80</v>
      </c>
      <c r="C254" s="22" t="s">
        <v>84</v>
      </c>
      <c r="D254" s="22" t="s">
        <v>541</v>
      </c>
      <c r="E254" s="22"/>
      <c r="F254" s="51">
        <f>SUM(F255:F257)</f>
        <v>7278604</v>
      </c>
    </row>
    <row r="255" spans="1:6" ht="45.75" customHeight="1">
      <c r="A255" s="46" t="s">
        <v>255</v>
      </c>
      <c r="B255" s="22" t="s">
        <v>80</v>
      </c>
      <c r="C255" s="22" t="s">
        <v>84</v>
      </c>
      <c r="D255" s="22" t="s">
        <v>508</v>
      </c>
      <c r="E255" s="22" t="s">
        <v>66</v>
      </c>
      <c r="F255" s="51">
        <v>6658100</v>
      </c>
    </row>
    <row r="256" spans="1:6" ht="15.75">
      <c r="A256" s="43" t="s">
        <v>256</v>
      </c>
      <c r="B256" s="22" t="s">
        <v>80</v>
      </c>
      <c r="C256" s="22" t="s">
        <v>84</v>
      </c>
      <c r="D256" s="22" t="s">
        <v>542</v>
      </c>
      <c r="E256" s="22" t="s">
        <v>69</v>
      </c>
      <c r="F256" s="51">
        <v>604120</v>
      </c>
    </row>
    <row r="257" spans="1:6" ht="15.75">
      <c r="A257" s="21" t="s">
        <v>71</v>
      </c>
      <c r="B257" s="22" t="s">
        <v>80</v>
      </c>
      <c r="C257" s="22" t="s">
        <v>84</v>
      </c>
      <c r="D257" s="22" t="s">
        <v>542</v>
      </c>
      <c r="E257" s="22" t="s">
        <v>70</v>
      </c>
      <c r="F257" s="51">
        <v>16384</v>
      </c>
    </row>
    <row r="258" spans="1:6" s="5" customFormat="1" ht="23.25" customHeight="1">
      <c r="A258" s="39" t="s">
        <v>85</v>
      </c>
      <c r="B258" s="35" t="s">
        <v>87</v>
      </c>
      <c r="C258" s="35"/>
      <c r="D258" s="40"/>
      <c r="E258" s="22"/>
      <c r="F258" s="50">
        <f>SUM(F259+F278)</f>
        <v>10808865</v>
      </c>
    </row>
    <row r="259" spans="1:6" s="5" customFormat="1" ht="20.25" customHeight="1">
      <c r="A259" s="39" t="s">
        <v>86</v>
      </c>
      <c r="B259" s="35" t="s">
        <v>87</v>
      </c>
      <c r="C259" s="35" t="s">
        <v>63</v>
      </c>
      <c r="D259" s="40"/>
      <c r="E259" s="22"/>
      <c r="F259" s="50">
        <f>SUM(F260)</f>
        <v>9837454</v>
      </c>
    </row>
    <row r="260" spans="1:6" ht="21.75" customHeight="1">
      <c r="A260" s="54" t="s">
        <v>445</v>
      </c>
      <c r="B260" s="22" t="s">
        <v>87</v>
      </c>
      <c r="C260" s="22" t="s">
        <v>63</v>
      </c>
      <c r="D260" s="41" t="s">
        <v>446</v>
      </c>
      <c r="E260" s="22"/>
      <c r="F260" s="51">
        <f>SUM(F266+F272+F261)</f>
        <v>9837454</v>
      </c>
    </row>
    <row r="261" spans="1:6" ht="30.75" customHeight="1">
      <c r="A261" s="54" t="s">
        <v>824</v>
      </c>
      <c r="B261" s="22" t="s">
        <v>87</v>
      </c>
      <c r="C261" s="22" t="s">
        <v>63</v>
      </c>
      <c r="D261" s="41" t="s">
        <v>823</v>
      </c>
      <c r="E261" s="22"/>
      <c r="F261" s="51">
        <f>SUM(F262)</f>
        <v>561994</v>
      </c>
    </row>
    <row r="262" spans="1:6" ht="21.75" customHeight="1">
      <c r="A262" s="54" t="s">
        <v>822</v>
      </c>
      <c r="B262" s="22" t="s">
        <v>87</v>
      </c>
      <c r="C262" s="22" t="s">
        <v>63</v>
      </c>
      <c r="D262" s="41" t="s">
        <v>346</v>
      </c>
      <c r="E262" s="22"/>
      <c r="F262" s="51">
        <f>SUM(F263)</f>
        <v>561994</v>
      </c>
    </row>
    <row r="263" spans="1:6" ht="21.75" customHeight="1">
      <c r="A263" s="21" t="s">
        <v>261</v>
      </c>
      <c r="B263" s="22" t="s">
        <v>87</v>
      </c>
      <c r="C263" s="22" t="s">
        <v>63</v>
      </c>
      <c r="D263" s="41" t="s">
        <v>825</v>
      </c>
      <c r="E263" s="22"/>
      <c r="F263" s="51">
        <f>SUM(F264:F265)</f>
        <v>561994</v>
      </c>
    </row>
    <row r="264" spans="1:6" ht="43.5" customHeight="1">
      <c r="A264" s="46" t="s">
        <v>255</v>
      </c>
      <c r="B264" s="22" t="s">
        <v>87</v>
      </c>
      <c r="C264" s="22" t="s">
        <v>63</v>
      </c>
      <c r="D264" s="41" t="s">
        <v>825</v>
      </c>
      <c r="E264" s="22" t="s">
        <v>66</v>
      </c>
      <c r="F264" s="51">
        <v>490594</v>
      </c>
    </row>
    <row r="265" spans="1:6" ht="21.75" customHeight="1">
      <c r="A265" s="43" t="s">
        <v>256</v>
      </c>
      <c r="B265" s="22" t="s">
        <v>87</v>
      </c>
      <c r="C265" s="22" t="s">
        <v>63</v>
      </c>
      <c r="D265" s="41" t="s">
        <v>825</v>
      </c>
      <c r="E265" s="22" t="s">
        <v>69</v>
      </c>
      <c r="F265" s="51">
        <v>71400</v>
      </c>
    </row>
    <row r="266" spans="1:6" ht="33.75" customHeight="1">
      <c r="A266" s="89" t="s">
        <v>447</v>
      </c>
      <c r="B266" s="22" t="s">
        <v>87</v>
      </c>
      <c r="C266" s="22" t="s">
        <v>63</v>
      </c>
      <c r="D266" s="22" t="s">
        <v>448</v>
      </c>
      <c r="E266" s="22"/>
      <c r="F266" s="51">
        <f>SUM(F267)</f>
        <v>4456723</v>
      </c>
    </row>
    <row r="267" spans="1:6" ht="23.25" customHeight="1">
      <c r="A267" s="21" t="s">
        <v>449</v>
      </c>
      <c r="B267" s="22" t="s">
        <v>87</v>
      </c>
      <c r="C267" s="22" t="s">
        <v>63</v>
      </c>
      <c r="D267" s="22" t="s">
        <v>450</v>
      </c>
      <c r="E267" s="22"/>
      <c r="F267" s="51">
        <f>SUM(F268)</f>
        <v>4456723</v>
      </c>
    </row>
    <row r="268" spans="1:6" ht="20.25" customHeight="1">
      <c r="A268" s="21" t="s">
        <v>261</v>
      </c>
      <c r="B268" s="22" t="s">
        <v>87</v>
      </c>
      <c r="C268" s="22" t="s">
        <v>63</v>
      </c>
      <c r="D268" s="22" t="s">
        <v>451</v>
      </c>
      <c r="E268" s="22"/>
      <c r="F268" s="51">
        <f>SUM(F269:F271)</f>
        <v>4456723</v>
      </c>
    </row>
    <row r="269" spans="1:6" ht="44.25" customHeight="1">
      <c r="A269" s="46" t="s">
        <v>255</v>
      </c>
      <c r="B269" s="22" t="s">
        <v>87</v>
      </c>
      <c r="C269" s="22" t="s">
        <v>63</v>
      </c>
      <c r="D269" s="22" t="s">
        <v>452</v>
      </c>
      <c r="E269" s="22" t="s">
        <v>66</v>
      </c>
      <c r="F269" s="51">
        <v>3739344</v>
      </c>
    </row>
    <row r="270" spans="1:6" ht="15.75">
      <c r="A270" s="43" t="s">
        <v>256</v>
      </c>
      <c r="B270" s="22" t="s">
        <v>87</v>
      </c>
      <c r="C270" s="22" t="s">
        <v>63</v>
      </c>
      <c r="D270" s="22" t="s">
        <v>453</v>
      </c>
      <c r="E270" s="22" t="s">
        <v>69</v>
      </c>
      <c r="F270" s="51">
        <v>678817</v>
      </c>
    </row>
    <row r="271" spans="1:6" ht="16.5" customHeight="1">
      <c r="A271" s="21" t="s">
        <v>71</v>
      </c>
      <c r="B271" s="22" t="s">
        <v>87</v>
      </c>
      <c r="C271" s="22" t="s">
        <v>63</v>
      </c>
      <c r="D271" s="22" t="s">
        <v>451</v>
      </c>
      <c r="E271" s="22" t="s">
        <v>70</v>
      </c>
      <c r="F271" s="51">
        <v>38562</v>
      </c>
    </row>
    <row r="272" spans="1:6" ht="35.25" customHeight="1">
      <c r="A272" s="21" t="s">
        <v>454</v>
      </c>
      <c r="B272" s="22" t="s">
        <v>87</v>
      </c>
      <c r="C272" s="22" t="s">
        <v>63</v>
      </c>
      <c r="D272" s="22" t="s">
        <v>455</v>
      </c>
      <c r="E272" s="22"/>
      <c r="F272" s="51">
        <f>SUM(F274)</f>
        <v>4818737</v>
      </c>
    </row>
    <row r="273" spans="1:6" ht="35.25" customHeight="1">
      <c r="A273" s="21" t="s">
        <v>456</v>
      </c>
      <c r="B273" s="22" t="s">
        <v>87</v>
      </c>
      <c r="C273" s="22" t="s">
        <v>63</v>
      </c>
      <c r="D273" s="22" t="s">
        <v>457</v>
      </c>
      <c r="E273" s="22"/>
      <c r="F273" s="51">
        <f>SUM(F274)</f>
        <v>4818737</v>
      </c>
    </row>
    <row r="274" spans="1:6" ht="18.75" customHeight="1">
      <c r="A274" s="21" t="s">
        <v>261</v>
      </c>
      <c r="B274" s="22" t="s">
        <v>87</v>
      </c>
      <c r="C274" s="22" t="s">
        <v>63</v>
      </c>
      <c r="D274" s="22" t="s">
        <v>458</v>
      </c>
      <c r="E274" s="22"/>
      <c r="F274" s="51">
        <f>SUM(F275:F277)</f>
        <v>4818737</v>
      </c>
    </row>
    <row r="275" spans="1:6" ht="47.25" customHeight="1">
      <c r="A275" s="46" t="s">
        <v>255</v>
      </c>
      <c r="B275" s="22" t="s">
        <v>87</v>
      </c>
      <c r="C275" s="22" t="s">
        <v>63</v>
      </c>
      <c r="D275" s="22" t="s">
        <v>458</v>
      </c>
      <c r="E275" s="22" t="s">
        <v>66</v>
      </c>
      <c r="F275" s="51">
        <v>3046827</v>
      </c>
    </row>
    <row r="276" spans="1:6" ht="15.75">
      <c r="A276" s="43" t="s">
        <v>256</v>
      </c>
      <c r="B276" s="22" t="s">
        <v>87</v>
      </c>
      <c r="C276" s="22" t="s">
        <v>63</v>
      </c>
      <c r="D276" s="22" t="s">
        <v>458</v>
      </c>
      <c r="E276" s="22" t="s">
        <v>69</v>
      </c>
      <c r="F276" s="51">
        <v>1089827</v>
      </c>
    </row>
    <row r="277" spans="1:6" ht="18.75" customHeight="1">
      <c r="A277" s="21" t="s">
        <v>71</v>
      </c>
      <c r="B277" s="22" t="s">
        <v>87</v>
      </c>
      <c r="C277" s="22" t="s">
        <v>63</v>
      </c>
      <c r="D277" s="22" t="s">
        <v>459</v>
      </c>
      <c r="E277" s="22" t="s">
        <v>70</v>
      </c>
      <c r="F277" s="51">
        <v>682083</v>
      </c>
    </row>
    <row r="278" spans="1:6" ht="19.5" customHeight="1">
      <c r="A278" s="39" t="s">
        <v>88</v>
      </c>
      <c r="B278" s="35" t="s">
        <v>87</v>
      </c>
      <c r="C278" s="35" t="s">
        <v>73</v>
      </c>
      <c r="D278" s="40"/>
      <c r="E278" s="22"/>
      <c r="F278" s="50">
        <f>SUM(F279)</f>
        <v>971411</v>
      </c>
    </row>
    <row r="279" spans="1:6" ht="36.75" customHeight="1">
      <c r="A279" s="21" t="s">
        <v>183</v>
      </c>
      <c r="B279" s="22" t="s">
        <v>87</v>
      </c>
      <c r="C279" s="22" t="s">
        <v>73</v>
      </c>
      <c r="D279" s="22" t="s">
        <v>460</v>
      </c>
      <c r="E279" s="22"/>
      <c r="F279" s="51">
        <f>SUM(F280+F284)</f>
        <v>971411</v>
      </c>
    </row>
    <row r="280" spans="1:6" ht="36.75" customHeight="1">
      <c r="A280" s="21" t="s">
        <v>447</v>
      </c>
      <c r="B280" s="22" t="s">
        <v>87</v>
      </c>
      <c r="C280" s="22" t="s">
        <v>73</v>
      </c>
      <c r="D280" s="22" t="s">
        <v>772</v>
      </c>
      <c r="E280" s="22"/>
      <c r="F280" s="51">
        <f>SUM(F281)</f>
        <v>140000</v>
      </c>
    </row>
    <row r="281" spans="1:6" ht="114" customHeight="1">
      <c r="A281" s="21" t="s">
        <v>774</v>
      </c>
      <c r="B281" s="22" t="s">
        <v>87</v>
      </c>
      <c r="C281" s="22" t="s">
        <v>73</v>
      </c>
      <c r="D281" s="22" t="s">
        <v>773</v>
      </c>
      <c r="E281" s="22"/>
      <c r="F281" s="51">
        <f>SUM(F282)</f>
        <v>140000</v>
      </c>
    </row>
    <row r="282" spans="1:6" ht="84.75" customHeight="1">
      <c r="A282" s="21" t="s">
        <v>775</v>
      </c>
      <c r="B282" s="22" t="s">
        <v>87</v>
      </c>
      <c r="C282" s="22" t="s">
        <v>73</v>
      </c>
      <c r="D282" s="22" t="s">
        <v>776</v>
      </c>
      <c r="E282" s="22"/>
      <c r="F282" s="51">
        <f>SUM(F283)</f>
        <v>140000</v>
      </c>
    </row>
    <row r="283" spans="1:6" ht="27" customHeight="1">
      <c r="A283" s="21" t="s">
        <v>74</v>
      </c>
      <c r="B283" s="22" t="s">
        <v>87</v>
      </c>
      <c r="C283" s="22" t="s">
        <v>73</v>
      </c>
      <c r="D283" s="22" t="s">
        <v>776</v>
      </c>
      <c r="E283" s="22" t="s">
        <v>201</v>
      </c>
      <c r="F283" s="51">
        <v>140000</v>
      </c>
    </row>
    <row r="284" spans="1:6" ht="35.25" customHeight="1">
      <c r="A284" s="21" t="s">
        <v>454</v>
      </c>
      <c r="B284" s="22" t="s">
        <v>87</v>
      </c>
      <c r="C284" s="22" t="s">
        <v>73</v>
      </c>
      <c r="D284" s="22" t="s">
        <v>455</v>
      </c>
      <c r="E284" s="22"/>
      <c r="F284" s="51">
        <f>SUM(F285)</f>
        <v>831411</v>
      </c>
    </row>
    <row r="285" spans="1:6" ht="35.25" customHeight="1">
      <c r="A285" s="21" t="s">
        <v>456</v>
      </c>
      <c r="B285" s="22" t="s">
        <v>87</v>
      </c>
      <c r="C285" s="22" t="s">
        <v>73</v>
      </c>
      <c r="D285" s="22" t="s">
        <v>457</v>
      </c>
      <c r="E285" s="22"/>
      <c r="F285" s="51">
        <f>SUM(F286+F288)</f>
        <v>831411</v>
      </c>
    </row>
    <row r="286" spans="1:6" ht="47.25" customHeight="1">
      <c r="A286" s="21" t="s">
        <v>264</v>
      </c>
      <c r="B286" s="22" t="s">
        <v>87</v>
      </c>
      <c r="C286" s="22" t="s">
        <v>73</v>
      </c>
      <c r="D286" s="22" t="s">
        <v>461</v>
      </c>
      <c r="E286" s="22"/>
      <c r="F286" s="51">
        <f>SUM(F287)</f>
        <v>24276</v>
      </c>
    </row>
    <row r="287" spans="1:6" ht="48.75" customHeight="1">
      <c r="A287" s="46" t="s">
        <v>255</v>
      </c>
      <c r="B287" s="22" t="s">
        <v>87</v>
      </c>
      <c r="C287" s="22" t="s">
        <v>73</v>
      </c>
      <c r="D287" s="22" t="s">
        <v>461</v>
      </c>
      <c r="E287" s="22" t="s">
        <v>66</v>
      </c>
      <c r="F287" s="51">
        <v>24276</v>
      </c>
    </row>
    <row r="288" spans="1:6" ht="22.5" customHeight="1">
      <c r="A288" s="21" t="s">
        <v>261</v>
      </c>
      <c r="B288" s="22" t="s">
        <v>87</v>
      </c>
      <c r="C288" s="22" t="s">
        <v>73</v>
      </c>
      <c r="D288" s="22" t="s">
        <v>458</v>
      </c>
      <c r="E288" s="22"/>
      <c r="F288" s="51">
        <f>SUM(F289:F291)</f>
        <v>807135</v>
      </c>
    </row>
    <row r="289" spans="1:6" ht="47.25">
      <c r="A289" s="46" t="s">
        <v>255</v>
      </c>
      <c r="B289" s="22" t="s">
        <v>87</v>
      </c>
      <c r="C289" s="22" t="s">
        <v>73</v>
      </c>
      <c r="D289" s="22" t="s">
        <v>458</v>
      </c>
      <c r="E289" s="22" t="s">
        <v>66</v>
      </c>
      <c r="F289" s="51">
        <v>631235</v>
      </c>
    </row>
    <row r="290" spans="1:6" ht="20.25" customHeight="1">
      <c r="A290" s="43" t="s">
        <v>256</v>
      </c>
      <c r="B290" s="22" t="s">
        <v>87</v>
      </c>
      <c r="C290" s="22" t="s">
        <v>73</v>
      </c>
      <c r="D290" s="22" t="s">
        <v>458</v>
      </c>
      <c r="E290" s="22" t="s">
        <v>69</v>
      </c>
      <c r="F290" s="51">
        <v>172200</v>
      </c>
    </row>
    <row r="291" spans="1:6" ht="16.5" customHeight="1">
      <c r="A291" s="21" t="s">
        <v>71</v>
      </c>
      <c r="B291" s="22" t="s">
        <v>87</v>
      </c>
      <c r="C291" s="22" t="s">
        <v>73</v>
      </c>
      <c r="D291" s="22" t="s">
        <v>458</v>
      </c>
      <c r="E291" s="22" t="s">
        <v>70</v>
      </c>
      <c r="F291" s="51">
        <v>3700</v>
      </c>
    </row>
    <row r="292" spans="1:6" ht="22.5" customHeight="1">
      <c r="A292" s="39" t="s">
        <v>89</v>
      </c>
      <c r="B292" s="40">
        <v>10</v>
      </c>
      <c r="C292" s="40"/>
      <c r="D292" s="40"/>
      <c r="E292" s="22"/>
      <c r="F292" s="50">
        <f>SUM(F293+F299+F341)</f>
        <v>45513450</v>
      </c>
    </row>
    <row r="293" spans="1:6" ht="15.75">
      <c r="A293" s="39" t="s">
        <v>90</v>
      </c>
      <c r="B293" s="40">
        <v>10</v>
      </c>
      <c r="C293" s="35" t="s">
        <v>63</v>
      </c>
      <c r="D293" s="40"/>
      <c r="E293" s="22"/>
      <c r="F293" s="50">
        <f>SUM(F294)</f>
        <v>258562</v>
      </c>
    </row>
    <row r="294" spans="1:6" ht="32.25" customHeight="1">
      <c r="A294" s="45" t="s">
        <v>157</v>
      </c>
      <c r="B294" s="35" t="s">
        <v>43</v>
      </c>
      <c r="C294" s="40">
        <v>1</v>
      </c>
      <c r="D294" s="40" t="s">
        <v>312</v>
      </c>
      <c r="E294" s="22"/>
      <c r="F294" s="51">
        <f>SUM(F295)</f>
        <v>258562</v>
      </c>
    </row>
    <row r="295" spans="1:6" ht="51.75" customHeight="1">
      <c r="A295" s="21" t="s">
        <v>462</v>
      </c>
      <c r="B295" s="41">
        <v>10</v>
      </c>
      <c r="C295" s="22" t="s">
        <v>63</v>
      </c>
      <c r="D295" s="41" t="s">
        <v>463</v>
      </c>
      <c r="E295" s="22"/>
      <c r="F295" s="51">
        <f>SUM(F297)</f>
        <v>258562</v>
      </c>
    </row>
    <row r="296" spans="1:6" ht="48" customHeight="1">
      <c r="A296" s="21" t="s">
        <v>800</v>
      </c>
      <c r="B296" s="41">
        <v>10</v>
      </c>
      <c r="C296" s="22" t="s">
        <v>63</v>
      </c>
      <c r="D296" s="41" t="s">
        <v>464</v>
      </c>
      <c r="E296" s="22"/>
      <c r="F296" s="51">
        <f>SUM(F297)</f>
        <v>258562</v>
      </c>
    </row>
    <row r="297" spans="1:6" ht="18" customHeight="1">
      <c r="A297" s="21" t="s">
        <v>174</v>
      </c>
      <c r="B297" s="41">
        <v>10</v>
      </c>
      <c r="C297" s="22" t="s">
        <v>63</v>
      </c>
      <c r="D297" s="41" t="s">
        <v>465</v>
      </c>
      <c r="E297" s="22"/>
      <c r="F297" s="51">
        <f>SUM(F298)</f>
        <v>258562</v>
      </c>
    </row>
    <row r="298" spans="1:6" ht="18" customHeight="1">
      <c r="A298" s="21" t="s">
        <v>92</v>
      </c>
      <c r="B298" s="41">
        <v>10</v>
      </c>
      <c r="C298" s="22" t="s">
        <v>63</v>
      </c>
      <c r="D298" s="41" t="s">
        <v>466</v>
      </c>
      <c r="E298" s="22" t="s">
        <v>91</v>
      </c>
      <c r="F298" s="51">
        <v>258562</v>
      </c>
    </row>
    <row r="299" spans="1:6" ht="21" customHeight="1">
      <c r="A299" s="39" t="s">
        <v>93</v>
      </c>
      <c r="B299" s="40">
        <v>10</v>
      </c>
      <c r="C299" s="35" t="s">
        <v>68</v>
      </c>
      <c r="D299" s="40"/>
      <c r="E299" s="22"/>
      <c r="F299" s="50">
        <f>SUM(F300+F305+F326+F336)</f>
        <v>29787999</v>
      </c>
    </row>
    <row r="300" spans="1:6" ht="32.25" customHeight="1">
      <c r="A300" s="37" t="s">
        <v>178</v>
      </c>
      <c r="B300" s="40">
        <v>10</v>
      </c>
      <c r="C300" s="35" t="s">
        <v>68</v>
      </c>
      <c r="D300" s="40" t="s">
        <v>467</v>
      </c>
      <c r="E300" s="35"/>
      <c r="F300" s="50">
        <f>SUM(F301)</f>
        <v>776045</v>
      </c>
    </row>
    <row r="301" spans="1:6" ht="48" customHeight="1">
      <c r="A301" s="46" t="s">
        <v>454</v>
      </c>
      <c r="B301" s="41">
        <v>10</v>
      </c>
      <c r="C301" s="22" t="s">
        <v>68</v>
      </c>
      <c r="D301" s="41" t="s">
        <v>455</v>
      </c>
      <c r="E301" s="22"/>
      <c r="F301" s="51">
        <f>SUM(F303)</f>
        <v>776045</v>
      </c>
    </row>
    <row r="302" spans="1:6" ht="37.5" customHeight="1">
      <c r="A302" s="46" t="s">
        <v>801</v>
      </c>
      <c r="B302" s="41">
        <v>10</v>
      </c>
      <c r="C302" s="22" t="s">
        <v>68</v>
      </c>
      <c r="D302" s="41" t="s">
        <v>468</v>
      </c>
      <c r="E302" s="22"/>
      <c r="F302" s="51">
        <f>SUM(F303)</f>
        <v>776045</v>
      </c>
    </row>
    <row r="303" spans="1:6" ht="37.5" customHeight="1">
      <c r="A303" s="21" t="s">
        <v>469</v>
      </c>
      <c r="B303" s="41">
        <v>10</v>
      </c>
      <c r="C303" s="22" t="s">
        <v>68</v>
      </c>
      <c r="D303" s="41" t="s">
        <v>470</v>
      </c>
      <c r="E303" s="22"/>
      <c r="F303" s="51">
        <f>SUM(F304)</f>
        <v>776045</v>
      </c>
    </row>
    <row r="304" spans="1:6" ht="15.75">
      <c r="A304" s="21" t="s">
        <v>92</v>
      </c>
      <c r="B304" s="41">
        <v>10</v>
      </c>
      <c r="C304" s="22" t="s">
        <v>68</v>
      </c>
      <c r="D304" s="41" t="s">
        <v>471</v>
      </c>
      <c r="E304" s="22" t="s">
        <v>91</v>
      </c>
      <c r="F304" s="51">
        <v>776045</v>
      </c>
    </row>
    <row r="305" spans="1:6" ht="32.25" customHeight="1">
      <c r="A305" s="45" t="s">
        <v>157</v>
      </c>
      <c r="B305" s="35" t="s">
        <v>43</v>
      </c>
      <c r="C305" s="22" t="s">
        <v>68</v>
      </c>
      <c r="D305" s="40" t="s">
        <v>312</v>
      </c>
      <c r="E305" s="22"/>
      <c r="F305" s="51">
        <f>SUM(F306+F322)</f>
        <v>13659478</v>
      </c>
    </row>
    <row r="306" spans="1:6" ht="32.25" customHeight="1">
      <c r="A306" s="42" t="s">
        <v>462</v>
      </c>
      <c r="B306" s="40">
        <v>10</v>
      </c>
      <c r="C306" s="35" t="s">
        <v>68</v>
      </c>
      <c r="D306" s="40" t="s">
        <v>463</v>
      </c>
      <c r="E306" s="35"/>
      <c r="F306" s="50">
        <f>SUM(F307+F311+F318)</f>
        <v>9576121</v>
      </c>
    </row>
    <row r="307" spans="1:6" ht="33.75" customHeight="1">
      <c r="A307" s="21" t="s">
        <v>802</v>
      </c>
      <c r="B307" s="41">
        <v>10</v>
      </c>
      <c r="C307" s="22" t="s">
        <v>68</v>
      </c>
      <c r="D307" s="41" t="s">
        <v>472</v>
      </c>
      <c r="E307" s="22"/>
      <c r="F307" s="51">
        <f>SUM(F308)</f>
        <v>284621</v>
      </c>
    </row>
    <row r="308" spans="1:6" ht="32.25" customHeight="1">
      <c r="A308" s="46" t="s">
        <v>486</v>
      </c>
      <c r="B308" s="41">
        <v>10</v>
      </c>
      <c r="C308" s="22" t="s">
        <v>68</v>
      </c>
      <c r="D308" s="41" t="s">
        <v>477</v>
      </c>
      <c r="E308" s="22"/>
      <c r="F308" s="51">
        <f>SUM(F310+F309)</f>
        <v>284621</v>
      </c>
    </row>
    <row r="309" spans="1:6" ht="24.75" customHeight="1">
      <c r="A309" s="21" t="s">
        <v>256</v>
      </c>
      <c r="B309" s="41">
        <v>10</v>
      </c>
      <c r="C309" s="22" t="s">
        <v>68</v>
      </c>
      <c r="D309" s="41" t="s">
        <v>477</v>
      </c>
      <c r="E309" s="22" t="s">
        <v>69</v>
      </c>
      <c r="F309" s="51">
        <v>6200</v>
      </c>
    </row>
    <row r="310" spans="1:6" ht="19.5" customHeight="1">
      <c r="A310" s="21" t="s">
        <v>92</v>
      </c>
      <c r="B310" s="41">
        <v>10</v>
      </c>
      <c r="C310" s="22" t="s">
        <v>68</v>
      </c>
      <c r="D310" s="41" t="s">
        <v>477</v>
      </c>
      <c r="E310" s="22" t="s">
        <v>91</v>
      </c>
      <c r="F310" s="51">
        <v>278421</v>
      </c>
    </row>
    <row r="311" spans="1:6" ht="32.25" customHeight="1">
      <c r="A311" s="21" t="s">
        <v>478</v>
      </c>
      <c r="B311" s="41">
        <v>10</v>
      </c>
      <c r="C311" s="22" t="s">
        <v>68</v>
      </c>
      <c r="D311" s="41" t="s">
        <v>479</v>
      </c>
      <c r="E311" s="22"/>
      <c r="F311" s="51">
        <f>SUM(F315+F312)</f>
        <v>8480754</v>
      </c>
    </row>
    <row r="312" spans="1:6" ht="19.5" customHeight="1">
      <c r="A312" s="150" t="s">
        <v>176</v>
      </c>
      <c r="B312" s="41">
        <v>10</v>
      </c>
      <c r="C312" s="22" t="s">
        <v>68</v>
      </c>
      <c r="D312" s="41" t="s">
        <v>480</v>
      </c>
      <c r="E312" s="22"/>
      <c r="F312" s="51">
        <f>SUM(F314+F313)</f>
        <v>5980754</v>
      </c>
    </row>
    <row r="313" spans="1:6" ht="24" customHeight="1">
      <c r="A313" s="21" t="s">
        <v>256</v>
      </c>
      <c r="B313" s="41">
        <v>10</v>
      </c>
      <c r="C313" s="22" t="s">
        <v>68</v>
      </c>
      <c r="D313" s="41" t="s">
        <v>480</v>
      </c>
      <c r="E313" s="22" t="s">
        <v>69</v>
      </c>
      <c r="F313" s="51">
        <v>103000</v>
      </c>
    </row>
    <row r="314" spans="1:6" ht="19.5" customHeight="1">
      <c r="A314" s="21" t="s">
        <v>92</v>
      </c>
      <c r="B314" s="41">
        <v>10</v>
      </c>
      <c r="C314" s="22" t="s">
        <v>68</v>
      </c>
      <c r="D314" s="41" t="s">
        <v>481</v>
      </c>
      <c r="E314" s="22" t="s">
        <v>91</v>
      </c>
      <c r="F314" s="51">
        <v>5877754</v>
      </c>
    </row>
    <row r="315" spans="1:6" ht="18" customHeight="1">
      <c r="A315" s="89" t="s">
        <v>177</v>
      </c>
      <c r="B315" s="41">
        <v>10</v>
      </c>
      <c r="C315" s="22" t="s">
        <v>68</v>
      </c>
      <c r="D315" s="41" t="s">
        <v>482</v>
      </c>
      <c r="E315" s="22"/>
      <c r="F315" s="51">
        <f>SUM(F317+F316)</f>
        <v>2500000</v>
      </c>
    </row>
    <row r="316" spans="1:6" ht="15.75" customHeight="1">
      <c r="A316" s="21" t="s">
        <v>256</v>
      </c>
      <c r="B316" s="41">
        <v>10</v>
      </c>
      <c r="C316" s="22" t="s">
        <v>68</v>
      </c>
      <c r="D316" s="41" t="s">
        <v>483</v>
      </c>
      <c r="E316" s="22" t="s">
        <v>69</v>
      </c>
      <c r="F316" s="51">
        <v>50000</v>
      </c>
    </row>
    <row r="317" spans="1:6" ht="15.75" customHeight="1">
      <c r="A317" s="21" t="s">
        <v>92</v>
      </c>
      <c r="B317" s="41">
        <v>10</v>
      </c>
      <c r="C317" s="22" t="s">
        <v>68</v>
      </c>
      <c r="D317" s="41" t="s">
        <v>483</v>
      </c>
      <c r="E317" s="22" t="s">
        <v>91</v>
      </c>
      <c r="F317" s="51">
        <v>2450000</v>
      </c>
    </row>
    <row r="318" spans="1:6" ht="32.25" customHeight="1">
      <c r="A318" s="21" t="s">
        <v>857</v>
      </c>
      <c r="B318" s="41">
        <v>10</v>
      </c>
      <c r="C318" s="22" t="s">
        <v>68</v>
      </c>
      <c r="D318" s="41" t="s">
        <v>484</v>
      </c>
      <c r="E318" s="22"/>
      <c r="F318" s="51">
        <f>SUM(F319)</f>
        <v>810746</v>
      </c>
    </row>
    <row r="319" spans="1:6" ht="32.25" customHeight="1">
      <c r="A319" s="20" t="s">
        <v>175</v>
      </c>
      <c r="B319" s="41">
        <v>10</v>
      </c>
      <c r="C319" s="22" t="s">
        <v>68</v>
      </c>
      <c r="D319" s="41" t="s">
        <v>485</v>
      </c>
      <c r="E319" s="22"/>
      <c r="F319" s="51">
        <f>SUM(F321+F320)</f>
        <v>810746</v>
      </c>
    </row>
    <row r="320" spans="1:6" ht="16.5" customHeight="1">
      <c r="A320" s="21" t="s">
        <v>256</v>
      </c>
      <c r="B320" s="41">
        <v>10</v>
      </c>
      <c r="C320" s="22" t="s">
        <v>68</v>
      </c>
      <c r="D320" s="41" t="s">
        <v>485</v>
      </c>
      <c r="E320" s="22" t="s">
        <v>69</v>
      </c>
      <c r="F320" s="51">
        <v>25000</v>
      </c>
    </row>
    <row r="321" spans="1:6" ht="24" customHeight="1">
      <c r="A321" s="21" t="s">
        <v>92</v>
      </c>
      <c r="B321" s="41">
        <v>10</v>
      </c>
      <c r="C321" s="22" t="s">
        <v>68</v>
      </c>
      <c r="D321" s="41" t="s">
        <v>487</v>
      </c>
      <c r="E321" s="22" t="s">
        <v>91</v>
      </c>
      <c r="F321" s="51">
        <v>785746</v>
      </c>
    </row>
    <row r="322" spans="1:6" ht="65.25" customHeight="1">
      <c r="A322" s="21" t="s">
        <v>858</v>
      </c>
      <c r="B322" s="41">
        <v>10</v>
      </c>
      <c r="C322" s="22" t="s">
        <v>68</v>
      </c>
      <c r="D322" s="41" t="s">
        <v>319</v>
      </c>
      <c r="E322" s="22"/>
      <c r="F322" s="51">
        <f>SUM(F323)</f>
        <v>4083357</v>
      </c>
    </row>
    <row r="323" spans="1:6" ht="32.25" customHeight="1">
      <c r="A323" s="21" t="s">
        <v>474</v>
      </c>
      <c r="B323" s="41">
        <v>10</v>
      </c>
      <c r="C323" s="22" t="s">
        <v>68</v>
      </c>
      <c r="D323" s="41" t="s">
        <v>475</v>
      </c>
      <c r="E323" s="22"/>
      <c r="F323" s="51">
        <f>SUM(F324)</f>
        <v>4083357</v>
      </c>
    </row>
    <row r="324" spans="1:6" ht="15.75">
      <c r="A324" s="20" t="s">
        <v>473</v>
      </c>
      <c r="B324" s="41">
        <v>10</v>
      </c>
      <c r="C324" s="22" t="s">
        <v>68</v>
      </c>
      <c r="D324" s="41" t="s">
        <v>476</v>
      </c>
      <c r="E324" s="22"/>
      <c r="F324" s="51">
        <f>SUM(F325)</f>
        <v>4083357</v>
      </c>
    </row>
    <row r="325" spans="1:6" ht="18.75" customHeight="1">
      <c r="A325" s="21" t="s">
        <v>92</v>
      </c>
      <c r="B325" s="41">
        <v>10</v>
      </c>
      <c r="C325" s="22" t="s">
        <v>68</v>
      </c>
      <c r="D325" s="41" t="s">
        <v>476</v>
      </c>
      <c r="E325" s="22" t="s">
        <v>91</v>
      </c>
      <c r="F325" s="51">
        <v>4083357</v>
      </c>
    </row>
    <row r="326" spans="1:6" ht="31.5" customHeight="1">
      <c r="A326" s="93" t="s">
        <v>488</v>
      </c>
      <c r="B326" s="41">
        <v>10</v>
      </c>
      <c r="C326" s="22" t="s">
        <v>68</v>
      </c>
      <c r="D326" s="41" t="s">
        <v>424</v>
      </c>
      <c r="E326" s="22"/>
      <c r="F326" s="51">
        <f>SUM(F327)</f>
        <v>14678939</v>
      </c>
    </row>
    <row r="327" spans="1:6" ht="50.25" customHeight="1">
      <c r="A327" s="89" t="s">
        <v>489</v>
      </c>
      <c r="B327" s="41">
        <v>10</v>
      </c>
      <c r="C327" s="22" t="s">
        <v>68</v>
      </c>
      <c r="D327" s="41" t="s">
        <v>425</v>
      </c>
      <c r="E327" s="22"/>
      <c r="F327" s="51">
        <f>SUM(F328+F332)</f>
        <v>14678939</v>
      </c>
    </row>
    <row r="328" spans="1:6" ht="36" customHeight="1">
      <c r="A328" s="46" t="s">
        <v>490</v>
      </c>
      <c r="B328" s="41">
        <v>10</v>
      </c>
      <c r="C328" s="22" t="s">
        <v>68</v>
      </c>
      <c r="D328" s="41" t="s">
        <v>491</v>
      </c>
      <c r="E328" s="22"/>
      <c r="F328" s="51">
        <f>SUM(F329)</f>
        <v>2321301</v>
      </c>
    </row>
    <row r="329" spans="1:6" ht="64.5" customHeight="1">
      <c r="A329" s="21" t="s">
        <v>493</v>
      </c>
      <c r="B329" s="41">
        <v>10</v>
      </c>
      <c r="C329" s="22" t="s">
        <v>68</v>
      </c>
      <c r="D329" s="41" t="s">
        <v>492</v>
      </c>
      <c r="E329" s="22"/>
      <c r="F329" s="51">
        <f>SUM(F331+F330)</f>
        <v>2321301</v>
      </c>
    </row>
    <row r="330" spans="1:6" ht="18.75" customHeight="1">
      <c r="A330" s="21" t="s">
        <v>256</v>
      </c>
      <c r="B330" s="41">
        <v>10</v>
      </c>
      <c r="C330" s="22" t="s">
        <v>68</v>
      </c>
      <c r="D330" s="41" t="s">
        <v>492</v>
      </c>
      <c r="E330" s="22" t="s">
        <v>69</v>
      </c>
      <c r="F330" s="51">
        <v>8195</v>
      </c>
    </row>
    <row r="331" spans="1:6" ht="18.75" customHeight="1">
      <c r="A331" s="21" t="s">
        <v>92</v>
      </c>
      <c r="B331" s="41">
        <v>10</v>
      </c>
      <c r="C331" s="22" t="s">
        <v>68</v>
      </c>
      <c r="D331" s="41" t="s">
        <v>492</v>
      </c>
      <c r="E331" s="22" t="s">
        <v>91</v>
      </c>
      <c r="F331" s="51">
        <v>2313106</v>
      </c>
    </row>
    <row r="332" spans="1:6" ht="32.25" customHeight="1">
      <c r="A332" s="21" t="s">
        <v>494</v>
      </c>
      <c r="B332" s="41">
        <v>10</v>
      </c>
      <c r="C332" s="22" t="s">
        <v>68</v>
      </c>
      <c r="D332" s="41" t="s">
        <v>495</v>
      </c>
      <c r="E332" s="22"/>
      <c r="F332" s="51">
        <f>SUM(F333)</f>
        <v>12357638</v>
      </c>
    </row>
    <row r="333" spans="1:6" ht="69.75" customHeight="1">
      <c r="A333" s="21" t="s">
        <v>493</v>
      </c>
      <c r="B333" s="41">
        <v>10</v>
      </c>
      <c r="C333" s="22" t="s">
        <v>68</v>
      </c>
      <c r="D333" s="41" t="s">
        <v>496</v>
      </c>
      <c r="E333" s="22"/>
      <c r="F333" s="51">
        <f>SUM(F334:F335)</f>
        <v>12357638</v>
      </c>
    </row>
    <row r="334" spans="1:6" ht="18.75" customHeight="1">
      <c r="A334" s="21" t="s">
        <v>256</v>
      </c>
      <c r="B334" s="41">
        <v>10</v>
      </c>
      <c r="C334" s="22" t="s">
        <v>68</v>
      </c>
      <c r="D334" s="41" t="s">
        <v>496</v>
      </c>
      <c r="E334" s="22" t="s">
        <v>69</v>
      </c>
      <c r="F334" s="51">
        <v>21995</v>
      </c>
    </row>
    <row r="335" spans="1:6" ht="18.75" customHeight="1">
      <c r="A335" s="21" t="s">
        <v>92</v>
      </c>
      <c r="B335" s="41">
        <v>10</v>
      </c>
      <c r="C335" s="22" t="s">
        <v>68</v>
      </c>
      <c r="D335" s="41" t="s">
        <v>496</v>
      </c>
      <c r="E335" s="22" t="s">
        <v>91</v>
      </c>
      <c r="F335" s="51">
        <v>12335643</v>
      </c>
    </row>
    <row r="336" spans="1:6" ht="48" customHeight="1">
      <c r="A336" s="21" t="s">
        <v>757</v>
      </c>
      <c r="B336" s="41">
        <v>10</v>
      </c>
      <c r="C336" s="22" t="s">
        <v>68</v>
      </c>
      <c r="D336" s="41" t="s">
        <v>750</v>
      </c>
      <c r="E336" s="22"/>
      <c r="F336" s="51">
        <f>SUM(F337)</f>
        <v>673537</v>
      </c>
    </row>
    <row r="337" spans="1:6" ht="64.5" customHeight="1">
      <c r="A337" s="21" t="s">
        <v>811</v>
      </c>
      <c r="B337" s="41">
        <v>10</v>
      </c>
      <c r="C337" s="22" t="s">
        <v>68</v>
      </c>
      <c r="D337" s="41" t="s">
        <v>812</v>
      </c>
      <c r="E337" s="22"/>
      <c r="F337" s="51">
        <f>SUM(F338)</f>
        <v>673537</v>
      </c>
    </row>
    <row r="338" spans="1:6" ht="30.75" customHeight="1">
      <c r="A338" s="21" t="s">
        <v>813</v>
      </c>
      <c r="B338" s="41">
        <v>10</v>
      </c>
      <c r="C338" s="22" t="s">
        <v>68</v>
      </c>
      <c r="D338" s="41" t="s">
        <v>814</v>
      </c>
      <c r="E338" s="22"/>
      <c r="F338" s="51">
        <f>SUM(F339)</f>
        <v>673537</v>
      </c>
    </row>
    <row r="339" spans="1:6" ht="18" customHeight="1">
      <c r="A339" s="21" t="s">
        <v>760</v>
      </c>
      <c r="B339" s="41">
        <v>10</v>
      </c>
      <c r="C339" s="22" t="s">
        <v>68</v>
      </c>
      <c r="D339" s="41" t="s">
        <v>815</v>
      </c>
      <c r="E339" s="22"/>
      <c r="F339" s="51">
        <f>SUM(F340)</f>
        <v>673537</v>
      </c>
    </row>
    <row r="340" spans="1:6" ht="18.75" customHeight="1">
      <c r="A340" s="21" t="s">
        <v>92</v>
      </c>
      <c r="B340" s="41">
        <v>10</v>
      </c>
      <c r="C340" s="22" t="s">
        <v>68</v>
      </c>
      <c r="D340" s="41" t="s">
        <v>815</v>
      </c>
      <c r="E340" s="22" t="s">
        <v>91</v>
      </c>
      <c r="F340" s="51">
        <v>673537</v>
      </c>
    </row>
    <row r="341" spans="1:6" ht="15.75">
      <c r="A341" s="39" t="s">
        <v>94</v>
      </c>
      <c r="B341" s="40">
        <v>10</v>
      </c>
      <c r="C341" s="35" t="s">
        <v>73</v>
      </c>
      <c r="D341" s="40"/>
      <c r="E341" s="22"/>
      <c r="F341" s="50">
        <f>SUM(F342+F347)</f>
        <v>15466889</v>
      </c>
    </row>
    <row r="342" spans="1:6" s="1" customFormat="1" ht="35.25" customHeight="1">
      <c r="A342" s="45" t="s">
        <v>497</v>
      </c>
      <c r="B342" s="35" t="s">
        <v>43</v>
      </c>
      <c r="C342" s="22" t="s">
        <v>73</v>
      </c>
      <c r="D342" s="40" t="s">
        <v>312</v>
      </c>
      <c r="E342" s="22"/>
      <c r="F342" s="51">
        <f>SUM(F343)</f>
        <v>13150677</v>
      </c>
    </row>
    <row r="343" spans="1:6" ht="38.25" customHeight="1">
      <c r="A343" s="20" t="s">
        <v>803</v>
      </c>
      <c r="B343" s="41">
        <v>10</v>
      </c>
      <c r="C343" s="22" t="s">
        <v>73</v>
      </c>
      <c r="D343" s="41" t="s">
        <v>319</v>
      </c>
      <c r="E343" s="22"/>
      <c r="F343" s="51">
        <f>SUM(F344)</f>
        <v>13150677</v>
      </c>
    </row>
    <row r="344" spans="1:6" ht="35.25" customHeight="1">
      <c r="A344" s="20" t="s">
        <v>498</v>
      </c>
      <c r="B344" s="41">
        <v>10</v>
      </c>
      <c r="C344" s="22" t="s">
        <v>73</v>
      </c>
      <c r="D344" s="41" t="s">
        <v>499</v>
      </c>
      <c r="E344" s="22"/>
      <c r="F344" s="51">
        <f>SUM(F345)</f>
        <v>13150677</v>
      </c>
    </row>
    <row r="345" spans="1:6" ht="32.25" customHeight="1">
      <c r="A345" s="21" t="s">
        <v>179</v>
      </c>
      <c r="B345" s="41">
        <v>10</v>
      </c>
      <c r="C345" s="22" t="s">
        <v>73</v>
      </c>
      <c r="D345" s="41" t="s">
        <v>500</v>
      </c>
      <c r="E345" s="22"/>
      <c r="F345" s="51">
        <f>SUM(F346)</f>
        <v>13150677</v>
      </c>
    </row>
    <row r="346" spans="1:6" ht="18" customHeight="1">
      <c r="A346" s="21" t="s">
        <v>92</v>
      </c>
      <c r="B346" s="41">
        <v>10</v>
      </c>
      <c r="C346" s="22" t="s">
        <v>73</v>
      </c>
      <c r="D346" s="41" t="s">
        <v>501</v>
      </c>
      <c r="E346" s="22" t="s">
        <v>91</v>
      </c>
      <c r="F346" s="51">
        <v>13150677</v>
      </c>
    </row>
    <row r="347" spans="1:6" ht="24.75" customHeight="1">
      <c r="A347" s="39" t="s">
        <v>154</v>
      </c>
      <c r="B347" s="22" t="s">
        <v>43</v>
      </c>
      <c r="C347" s="22" t="s">
        <v>73</v>
      </c>
      <c r="D347" s="41" t="s">
        <v>335</v>
      </c>
      <c r="E347" s="22"/>
      <c r="F347" s="51">
        <f>SUM(F348)</f>
        <v>2316212</v>
      </c>
    </row>
    <row r="348" spans="1:6" ht="20.25" customHeight="1">
      <c r="A348" s="20" t="s">
        <v>155</v>
      </c>
      <c r="B348" s="41">
        <v>10</v>
      </c>
      <c r="C348" s="22" t="s">
        <v>73</v>
      </c>
      <c r="D348" s="41" t="s">
        <v>367</v>
      </c>
      <c r="E348" s="22"/>
      <c r="F348" s="51">
        <f>SUM(F349)</f>
        <v>2316212</v>
      </c>
    </row>
    <row r="349" spans="1:6" ht="20.25" customHeight="1">
      <c r="A349" s="46" t="s">
        <v>54</v>
      </c>
      <c r="B349" s="41">
        <v>10</v>
      </c>
      <c r="C349" s="22" t="s">
        <v>73</v>
      </c>
      <c r="D349" s="41" t="s">
        <v>543</v>
      </c>
      <c r="E349" s="22"/>
      <c r="F349" s="51">
        <f>SUM(F350)</f>
        <v>2316212</v>
      </c>
    </row>
    <row r="350" spans="1:6" ht="17.25" customHeight="1">
      <c r="A350" s="21" t="s">
        <v>92</v>
      </c>
      <c r="B350" s="41">
        <v>10</v>
      </c>
      <c r="C350" s="22" t="s">
        <v>73</v>
      </c>
      <c r="D350" s="41" t="s">
        <v>544</v>
      </c>
      <c r="E350" s="22" t="s">
        <v>91</v>
      </c>
      <c r="F350" s="51">
        <v>2316212</v>
      </c>
    </row>
    <row r="351" spans="1:6" ht="21" customHeight="1">
      <c r="A351" s="42" t="s">
        <v>197</v>
      </c>
      <c r="B351" s="40">
        <v>11</v>
      </c>
      <c r="C351" s="35" t="s">
        <v>196</v>
      </c>
      <c r="D351" s="40"/>
      <c r="E351" s="35"/>
      <c r="F351" s="50">
        <f aca="true" t="shared" si="0" ref="F351:F356">SUM(F352)</f>
        <v>170000</v>
      </c>
    </row>
    <row r="352" spans="1:6" ht="16.5" customHeight="1">
      <c r="A352" s="39" t="s">
        <v>95</v>
      </c>
      <c r="B352" s="40">
        <v>11</v>
      </c>
      <c r="C352" s="35" t="s">
        <v>65</v>
      </c>
      <c r="D352" s="40"/>
      <c r="E352" s="22"/>
      <c r="F352" s="50">
        <f t="shared" si="0"/>
        <v>170000</v>
      </c>
    </row>
    <row r="353" spans="1:6" ht="50.25" customHeight="1">
      <c r="A353" s="48" t="s">
        <v>438</v>
      </c>
      <c r="B353" s="22" t="s">
        <v>96</v>
      </c>
      <c r="C353" s="22" t="s">
        <v>65</v>
      </c>
      <c r="D353" s="41" t="s">
        <v>439</v>
      </c>
      <c r="E353" s="22"/>
      <c r="F353" s="51">
        <f t="shared" si="0"/>
        <v>170000</v>
      </c>
    </row>
    <row r="354" spans="1:6" ht="66" customHeight="1">
      <c r="A354" s="54" t="s">
        <v>181</v>
      </c>
      <c r="B354" s="22" t="s">
        <v>96</v>
      </c>
      <c r="C354" s="22" t="s">
        <v>65</v>
      </c>
      <c r="D354" s="41" t="s">
        <v>440</v>
      </c>
      <c r="E354" s="22"/>
      <c r="F354" s="51">
        <f t="shared" si="0"/>
        <v>170000</v>
      </c>
    </row>
    <row r="355" spans="1:6" ht="57" customHeight="1">
      <c r="A355" s="151" t="s">
        <v>441</v>
      </c>
      <c r="B355" s="22" t="s">
        <v>96</v>
      </c>
      <c r="C355" s="22" t="s">
        <v>65</v>
      </c>
      <c r="D355" s="41" t="s">
        <v>442</v>
      </c>
      <c r="E355" s="22"/>
      <c r="F355" s="51">
        <f t="shared" si="0"/>
        <v>170000</v>
      </c>
    </row>
    <row r="356" spans="1:6" ht="60" customHeight="1">
      <c r="A356" s="21" t="s">
        <v>443</v>
      </c>
      <c r="B356" s="22" t="s">
        <v>96</v>
      </c>
      <c r="C356" s="22" t="s">
        <v>65</v>
      </c>
      <c r="D356" s="41" t="s">
        <v>444</v>
      </c>
      <c r="E356" s="22"/>
      <c r="F356" s="51">
        <f t="shared" si="0"/>
        <v>170000</v>
      </c>
    </row>
    <row r="357" spans="1:6" ht="24" customHeight="1">
      <c r="A357" s="21" t="s">
        <v>256</v>
      </c>
      <c r="B357" s="22" t="s">
        <v>96</v>
      </c>
      <c r="C357" s="22" t="s">
        <v>65</v>
      </c>
      <c r="D357" s="41" t="s">
        <v>444</v>
      </c>
      <c r="E357" s="22" t="s">
        <v>69</v>
      </c>
      <c r="F357" s="51">
        <v>170000</v>
      </c>
    </row>
    <row r="358" spans="1:6" ht="39" customHeight="1">
      <c r="A358" s="39" t="s">
        <v>97</v>
      </c>
      <c r="B358" s="40">
        <v>14</v>
      </c>
      <c r="C358" s="40"/>
      <c r="D358" s="40"/>
      <c r="E358" s="22"/>
      <c r="F358" s="50">
        <f>SUM(F359+F365)</f>
        <v>10165608</v>
      </c>
    </row>
    <row r="359" spans="1:6" ht="36.75" customHeight="1">
      <c r="A359" s="39" t="s">
        <v>98</v>
      </c>
      <c r="B359" s="40">
        <v>14</v>
      </c>
      <c r="C359" s="35" t="s">
        <v>63</v>
      </c>
      <c r="D359" s="40"/>
      <c r="E359" s="22"/>
      <c r="F359" s="50">
        <f>SUM(F360)</f>
        <v>9665608</v>
      </c>
    </row>
    <row r="360" spans="1:6" ht="22.5" customHeight="1">
      <c r="A360" s="20" t="s">
        <v>430</v>
      </c>
      <c r="B360" s="41">
        <v>14</v>
      </c>
      <c r="C360" s="22" t="s">
        <v>63</v>
      </c>
      <c r="D360" s="41" t="s">
        <v>431</v>
      </c>
      <c r="E360" s="22"/>
      <c r="F360" s="51">
        <f>SUM(F362)</f>
        <v>9665608</v>
      </c>
    </row>
    <row r="361" spans="1:6" ht="36" customHeight="1">
      <c r="A361" s="20" t="s">
        <v>432</v>
      </c>
      <c r="B361" s="41">
        <v>14</v>
      </c>
      <c r="C361" s="22" t="s">
        <v>63</v>
      </c>
      <c r="D361" s="41" t="s">
        <v>433</v>
      </c>
      <c r="E361" s="22"/>
      <c r="F361" s="51"/>
    </row>
    <row r="362" spans="1:6" ht="21" customHeight="1">
      <c r="A362" s="21" t="s">
        <v>434</v>
      </c>
      <c r="B362" s="41">
        <v>14</v>
      </c>
      <c r="C362" s="22" t="s">
        <v>63</v>
      </c>
      <c r="D362" s="41" t="s">
        <v>435</v>
      </c>
      <c r="E362" s="22"/>
      <c r="F362" s="51">
        <f>SUM(F363)</f>
        <v>9665608</v>
      </c>
    </row>
    <row r="363" spans="1:6" ht="33.75" customHeight="1">
      <c r="A363" s="44" t="s">
        <v>436</v>
      </c>
      <c r="B363" s="41">
        <v>14</v>
      </c>
      <c r="C363" s="22" t="s">
        <v>63</v>
      </c>
      <c r="D363" s="41" t="s">
        <v>437</v>
      </c>
      <c r="E363" s="22"/>
      <c r="F363" s="51">
        <f>SUM(F364)</f>
        <v>9665608</v>
      </c>
    </row>
    <row r="364" spans="1:6" ht="21.75" customHeight="1">
      <c r="A364" s="44" t="s">
        <v>74</v>
      </c>
      <c r="B364" s="41">
        <v>14</v>
      </c>
      <c r="C364" s="22" t="s">
        <v>63</v>
      </c>
      <c r="D364" s="41" t="s">
        <v>437</v>
      </c>
      <c r="E364" s="22" t="s">
        <v>201</v>
      </c>
      <c r="F364" s="51">
        <v>9665608</v>
      </c>
    </row>
    <row r="365" spans="1:6" ht="18" customHeight="1">
      <c r="A365" s="67" t="s">
        <v>267</v>
      </c>
      <c r="B365" s="41">
        <v>14</v>
      </c>
      <c r="C365" s="22" t="s">
        <v>68</v>
      </c>
      <c r="D365" s="41"/>
      <c r="E365" s="22"/>
      <c r="F365" s="50">
        <f>SUM(F366)</f>
        <v>500000</v>
      </c>
    </row>
    <row r="366" spans="1:6" ht="33" customHeight="1">
      <c r="A366" s="67" t="s">
        <v>76</v>
      </c>
      <c r="B366" s="41">
        <v>14</v>
      </c>
      <c r="C366" s="22" t="s">
        <v>68</v>
      </c>
      <c r="D366" s="41" t="s">
        <v>363</v>
      </c>
      <c r="E366" s="22"/>
      <c r="F366" s="51">
        <f>SUM(F367)</f>
        <v>500000</v>
      </c>
    </row>
    <row r="367" spans="1:6" ht="17.25" customHeight="1">
      <c r="A367" s="44" t="s">
        <v>271</v>
      </c>
      <c r="B367" s="41">
        <v>14</v>
      </c>
      <c r="C367" s="22" t="s">
        <v>68</v>
      </c>
      <c r="D367" s="41" t="s">
        <v>364</v>
      </c>
      <c r="E367" s="22"/>
      <c r="F367" s="51">
        <f>SUM(F368)</f>
        <v>500000</v>
      </c>
    </row>
    <row r="368" spans="1:6" ht="33.75" customHeight="1">
      <c r="A368" s="44" t="s">
        <v>39</v>
      </c>
      <c r="B368" s="41">
        <v>14</v>
      </c>
      <c r="C368" s="22" t="s">
        <v>68</v>
      </c>
      <c r="D368" s="41" t="s">
        <v>747</v>
      </c>
      <c r="E368" s="22"/>
      <c r="F368" s="51">
        <f>SUM(F369)</f>
        <v>500000</v>
      </c>
    </row>
    <row r="369" spans="1:6" ht="16.5" customHeight="1">
      <c r="A369" s="44" t="s">
        <v>74</v>
      </c>
      <c r="B369" s="149">
        <v>14</v>
      </c>
      <c r="C369" s="22" t="s">
        <v>68</v>
      </c>
      <c r="D369" s="18" t="s">
        <v>365</v>
      </c>
      <c r="E369" s="66">
        <v>500</v>
      </c>
      <c r="F369" s="51">
        <v>500000</v>
      </c>
    </row>
    <row r="370" spans="1:6" ht="1.5" customHeight="1">
      <c r="A370" s="20"/>
      <c r="B370" s="41"/>
      <c r="C370" s="22"/>
      <c r="D370" s="41"/>
      <c r="E370" s="22"/>
      <c r="F370" s="18"/>
    </row>
    <row r="371" spans="1:6" ht="21" customHeight="1">
      <c r="A371" s="62"/>
      <c r="B371" s="63"/>
      <c r="C371" s="64"/>
      <c r="D371" s="63"/>
      <c r="E371" s="64"/>
      <c r="F371" s="65"/>
    </row>
  </sheetData>
  <sheetProtection/>
  <mergeCells count="5">
    <mergeCell ref="A9:E9"/>
    <mergeCell ref="A10:E10"/>
    <mergeCell ref="B1:F8"/>
    <mergeCell ref="A12:F12"/>
    <mergeCell ref="A11:F11"/>
  </mergeCells>
  <printOptions/>
  <pageMargins left="0.3937007874015748" right="0.1968503937007874" top="0.35433070866141736" bottom="0.1968503937007874" header="0.31496062992125984" footer="0.31496062992125984"/>
  <pageSetup blackAndWhite="1"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55">
      <selection activeCell="H47" sqref="H47"/>
    </sheetView>
  </sheetViews>
  <sheetFormatPr defaultColWidth="9.140625" defaultRowHeight="15"/>
  <cols>
    <col min="1" max="1" width="64.00390625" style="0" customWidth="1"/>
    <col min="2" max="2" width="6.140625" style="0" customWidth="1"/>
    <col min="3" max="4" width="4.8515625" style="0" customWidth="1"/>
    <col min="5" max="5" width="14.8515625" style="0" customWidth="1"/>
    <col min="6" max="6" width="5.8515625" style="0" customWidth="1"/>
    <col min="7" max="7" width="14.00390625" style="0" customWidth="1"/>
  </cols>
  <sheetData>
    <row r="1" spans="3:7" ht="15">
      <c r="C1" s="105"/>
      <c r="D1" s="116" t="s">
        <v>855</v>
      </c>
      <c r="E1" s="116"/>
      <c r="F1" s="104"/>
      <c r="G1" s="104"/>
    </row>
    <row r="2" spans="3:7" ht="15">
      <c r="C2" s="105"/>
      <c r="D2" s="116" t="s">
        <v>636</v>
      </c>
      <c r="E2" s="104"/>
      <c r="F2" s="104"/>
      <c r="G2" s="104"/>
    </row>
    <row r="3" spans="3:7" ht="15">
      <c r="C3" s="105"/>
      <c r="D3" s="116" t="s">
        <v>637</v>
      </c>
      <c r="E3" s="104"/>
      <c r="F3" s="104"/>
      <c r="G3" s="104"/>
    </row>
    <row r="4" spans="3:7" ht="15">
      <c r="C4" s="105"/>
      <c r="D4" s="116" t="s">
        <v>638</v>
      </c>
      <c r="E4" s="104"/>
      <c r="F4" s="104"/>
      <c r="G4" s="104"/>
    </row>
    <row r="5" spans="3:7" ht="15">
      <c r="C5" s="105"/>
      <c r="D5" s="116" t="s">
        <v>643</v>
      </c>
      <c r="E5" s="104"/>
      <c r="F5" s="104"/>
      <c r="G5" s="104"/>
    </row>
    <row r="6" spans="3:7" ht="15">
      <c r="C6" s="105"/>
      <c r="D6" s="116"/>
      <c r="E6" s="104"/>
      <c r="F6" s="104"/>
      <c r="G6" s="104"/>
    </row>
    <row r="7" spans="3:7" ht="15">
      <c r="C7" s="105"/>
      <c r="D7" s="117" t="s">
        <v>644</v>
      </c>
      <c r="E7" s="117"/>
      <c r="F7" s="104"/>
      <c r="G7" s="104"/>
    </row>
    <row r="8" spans="3:7" ht="5.25" customHeight="1">
      <c r="C8" s="105"/>
      <c r="D8" s="118"/>
      <c r="E8" s="105"/>
      <c r="F8" s="105"/>
      <c r="G8" s="105"/>
    </row>
    <row r="9" spans="1:6" ht="18.75">
      <c r="A9" s="223" t="s">
        <v>639</v>
      </c>
      <c r="B9" s="223"/>
      <c r="C9" s="227"/>
      <c r="D9" s="227"/>
      <c r="E9" s="227"/>
      <c r="F9" s="227"/>
    </row>
    <row r="10" spans="1:6" ht="18.75">
      <c r="A10" s="223" t="s">
        <v>640</v>
      </c>
      <c r="B10" s="223"/>
      <c r="C10" s="227"/>
      <c r="D10" s="227"/>
      <c r="E10" s="227"/>
      <c r="F10" s="227"/>
    </row>
    <row r="11" spans="1:6" ht="18.75">
      <c r="A11" s="223" t="s">
        <v>642</v>
      </c>
      <c r="B11" s="223"/>
      <c r="C11" s="227"/>
      <c r="D11" s="227"/>
      <c r="E11" s="227"/>
      <c r="F11" s="227"/>
    </row>
    <row r="12" spans="3:7" ht="12.75" customHeight="1">
      <c r="C12" s="55"/>
      <c r="G12" s="94" t="s">
        <v>36</v>
      </c>
    </row>
    <row r="13" spans="1:7" ht="30">
      <c r="A13" s="127" t="s">
        <v>55</v>
      </c>
      <c r="B13" s="127" t="s">
        <v>641</v>
      </c>
      <c r="C13" s="127" t="s">
        <v>56</v>
      </c>
      <c r="D13" s="127" t="s">
        <v>57</v>
      </c>
      <c r="E13" s="127" t="s">
        <v>58</v>
      </c>
      <c r="F13" s="127" t="s">
        <v>59</v>
      </c>
      <c r="G13" s="127" t="s">
        <v>60</v>
      </c>
    </row>
    <row r="14" spans="1:7" ht="15">
      <c r="A14" s="208" t="s">
        <v>627</v>
      </c>
      <c r="B14" s="100" t="s">
        <v>557</v>
      </c>
      <c r="C14" s="157"/>
      <c r="D14" s="157"/>
      <c r="E14" s="157"/>
      <c r="F14" s="157"/>
      <c r="G14" s="184">
        <f>SUM(G15+G101+G114+G152+G187+G258+G292+G351+G358)</f>
        <v>400600974</v>
      </c>
    </row>
    <row r="15" spans="1:7" ht="15">
      <c r="A15" s="209" t="s">
        <v>62</v>
      </c>
      <c r="B15" s="100"/>
      <c r="C15" s="166" t="s">
        <v>63</v>
      </c>
      <c r="D15" s="166"/>
      <c r="E15" s="166"/>
      <c r="F15" s="166"/>
      <c r="G15" s="184">
        <f>SUM(G16+G21+G27+G54+G67+G62)</f>
        <v>40329012</v>
      </c>
    </row>
    <row r="16" spans="1:7" ht="28.5">
      <c r="A16" s="173" t="s">
        <v>64</v>
      </c>
      <c r="B16" s="100" t="s">
        <v>557</v>
      </c>
      <c r="C16" s="166" t="s">
        <v>63</v>
      </c>
      <c r="D16" s="166" t="s">
        <v>65</v>
      </c>
      <c r="E16" s="166"/>
      <c r="F16" s="166"/>
      <c r="G16" s="184">
        <f>SUM(G17)</f>
        <v>1259800</v>
      </c>
    </row>
    <row r="17" spans="1:7" ht="24.75" customHeight="1">
      <c r="A17" s="167" t="s">
        <v>171</v>
      </c>
      <c r="B17" s="100" t="s">
        <v>557</v>
      </c>
      <c r="C17" s="157" t="s">
        <v>63</v>
      </c>
      <c r="D17" s="157" t="s">
        <v>65</v>
      </c>
      <c r="E17" s="157" t="s">
        <v>306</v>
      </c>
      <c r="F17" s="157"/>
      <c r="G17" s="195">
        <f>SUM(G18)</f>
        <v>1259800</v>
      </c>
    </row>
    <row r="18" spans="1:7" ht="15">
      <c r="A18" s="171" t="s">
        <v>172</v>
      </c>
      <c r="B18" s="103" t="s">
        <v>557</v>
      </c>
      <c r="C18" s="157" t="s">
        <v>63</v>
      </c>
      <c r="D18" s="157" t="s">
        <v>65</v>
      </c>
      <c r="E18" s="157" t="s">
        <v>307</v>
      </c>
      <c r="F18" s="157"/>
      <c r="G18" s="195">
        <f>SUM(G19)</f>
        <v>1259800</v>
      </c>
    </row>
    <row r="19" spans="1:7" ht="30">
      <c r="A19" s="167" t="s">
        <v>254</v>
      </c>
      <c r="B19" s="103" t="s">
        <v>557</v>
      </c>
      <c r="C19" s="157" t="s">
        <v>63</v>
      </c>
      <c r="D19" s="157" t="s">
        <v>65</v>
      </c>
      <c r="E19" s="157" t="s">
        <v>308</v>
      </c>
      <c r="F19" s="157"/>
      <c r="G19" s="195">
        <f>SUM(G20)</f>
        <v>1259800</v>
      </c>
    </row>
    <row r="20" spans="1:7" ht="44.25" customHeight="1">
      <c r="A20" s="171" t="s">
        <v>255</v>
      </c>
      <c r="B20" s="103" t="s">
        <v>557</v>
      </c>
      <c r="C20" s="157" t="s">
        <v>63</v>
      </c>
      <c r="D20" s="157" t="s">
        <v>65</v>
      </c>
      <c r="E20" s="157" t="s">
        <v>308</v>
      </c>
      <c r="F20" s="157" t="s">
        <v>66</v>
      </c>
      <c r="G20" s="195">
        <v>1259800</v>
      </c>
    </row>
    <row r="21" spans="1:7" ht="42.75">
      <c r="A21" s="173" t="s">
        <v>67</v>
      </c>
      <c r="B21" s="103" t="s">
        <v>557</v>
      </c>
      <c r="C21" s="166" t="s">
        <v>63</v>
      </c>
      <c r="D21" s="166" t="s">
        <v>68</v>
      </c>
      <c r="E21" s="166"/>
      <c r="F21" s="166"/>
      <c r="G21" s="184">
        <f>SUM(,G22)</f>
        <v>1031738</v>
      </c>
    </row>
    <row r="22" spans="1:7" ht="35.25" customHeight="1">
      <c r="A22" s="167" t="s">
        <v>173</v>
      </c>
      <c r="B22" s="100" t="s">
        <v>557</v>
      </c>
      <c r="C22" s="157" t="s">
        <v>63</v>
      </c>
      <c r="D22" s="157" t="s">
        <v>68</v>
      </c>
      <c r="E22" s="157" t="s">
        <v>309</v>
      </c>
      <c r="F22" s="157"/>
      <c r="G22" s="195">
        <f>SUM(G23)</f>
        <v>1031738</v>
      </c>
    </row>
    <row r="23" spans="1:7" ht="15">
      <c r="A23" s="167" t="s">
        <v>270</v>
      </c>
      <c r="B23" s="103" t="s">
        <v>557</v>
      </c>
      <c r="C23" s="157" t="s">
        <v>63</v>
      </c>
      <c r="D23" s="157" t="s">
        <v>68</v>
      </c>
      <c r="E23" s="157" t="s">
        <v>310</v>
      </c>
      <c r="F23" s="157"/>
      <c r="G23" s="195">
        <f>SUM(G24)</f>
        <v>1031738</v>
      </c>
    </row>
    <row r="24" spans="1:7" ht="21" customHeight="1">
      <c r="A24" s="167" t="s">
        <v>254</v>
      </c>
      <c r="B24" s="103" t="s">
        <v>557</v>
      </c>
      <c r="C24" s="157" t="s">
        <v>63</v>
      </c>
      <c r="D24" s="157" t="s">
        <v>68</v>
      </c>
      <c r="E24" s="157" t="s">
        <v>311</v>
      </c>
      <c r="F24" s="157"/>
      <c r="G24" s="195">
        <f>SUM(G25:G26,)</f>
        <v>1031738</v>
      </c>
    </row>
    <row r="25" spans="1:7" ht="58.5" customHeight="1">
      <c r="A25" s="171" t="s">
        <v>255</v>
      </c>
      <c r="B25" s="103" t="s">
        <v>557</v>
      </c>
      <c r="C25" s="157" t="s">
        <v>63</v>
      </c>
      <c r="D25" s="157" t="s">
        <v>68</v>
      </c>
      <c r="E25" s="157" t="s">
        <v>311</v>
      </c>
      <c r="F25" s="157" t="s">
        <v>66</v>
      </c>
      <c r="G25" s="195">
        <v>898500</v>
      </c>
    </row>
    <row r="26" spans="1:7" ht="30">
      <c r="A26" s="164" t="s">
        <v>256</v>
      </c>
      <c r="B26" s="103" t="s">
        <v>557</v>
      </c>
      <c r="C26" s="157" t="s">
        <v>63</v>
      </c>
      <c r="D26" s="157" t="s">
        <v>68</v>
      </c>
      <c r="E26" s="157" t="s">
        <v>311</v>
      </c>
      <c r="F26" s="157" t="s">
        <v>69</v>
      </c>
      <c r="G26" s="195">
        <v>133238</v>
      </c>
    </row>
    <row r="27" spans="1:7" ht="42.75">
      <c r="A27" s="169" t="s">
        <v>72</v>
      </c>
      <c r="B27" s="103" t="s">
        <v>557</v>
      </c>
      <c r="C27" s="166" t="s">
        <v>63</v>
      </c>
      <c r="D27" s="166" t="s">
        <v>73</v>
      </c>
      <c r="E27" s="166"/>
      <c r="F27" s="166"/>
      <c r="G27" s="184">
        <f>SUM(G28+G39+G44+G50)</f>
        <v>19286769</v>
      </c>
    </row>
    <row r="28" spans="1:7" ht="42.75">
      <c r="A28" s="169" t="s">
        <v>193</v>
      </c>
      <c r="B28" s="103" t="s">
        <v>557</v>
      </c>
      <c r="C28" s="166" t="s">
        <v>63</v>
      </c>
      <c r="D28" s="166" t="s">
        <v>73</v>
      </c>
      <c r="E28" s="162" t="s">
        <v>312</v>
      </c>
      <c r="F28" s="166"/>
      <c r="G28" s="184">
        <f>SUM(G29+G33)</f>
        <v>2370000</v>
      </c>
    </row>
    <row r="29" spans="1:7" ht="32.25" customHeight="1">
      <c r="A29" s="38" t="s">
        <v>313</v>
      </c>
      <c r="B29" s="103" t="s">
        <v>557</v>
      </c>
      <c r="C29" s="157" t="s">
        <v>63</v>
      </c>
      <c r="D29" s="157" t="s">
        <v>73</v>
      </c>
      <c r="E29" s="160" t="s">
        <v>314</v>
      </c>
      <c r="F29" s="157"/>
      <c r="G29" s="195">
        <f>SUM(G31)</f>
        <v>1422000</v>
      </c>
    </row>
    <row r="30" spans="1:7" ht="30">
      <c r="A30" s="38" t="s">
        <v>315</v>
      </c>
      <c r="B30" s="103" t="s">
        <v>557</v>
      </c>
      <c r="C30" s="157" t="s">
        <v>63</v>
      </c>
      <c r="D30" s="157" t="s">
        <v>73</v>
      </c>
      <c r="E30" s="160" t="s">
        <v>316</v>
      </c>
      <c r="F30" s="157"/>
      <c r="G30" s="195">
        <f>SUM(G31)</f>
        <v>1422000</v>
      </c>
    </row>
    <row r="31" spans="1:7" ht="45">
      <c r="A31" s="167" t="s">
        <v>265</v>
      </c>
      <c r="B31" s="103" t="s">
        <v>557</v>
      </c>
      <c r="C31" s="157" t="s">
        <v>63</v>
      </c>
      <c r="D31" s="157" t="s">
        <v>73</v>
      </c>
      <c r="E31" s="160" t="s">
        <v>317</v>
      </c>
      <c r="F31" s="157"/>
      <c r="G31" s="195">
        <f>SUM(G32:G32)</f>
        <v>1422000</v>
      </c>
    </row>
    <row r="32" spans="1:7" ht="60">
      <c r="A32" s="171" t="s">
        <v>255</v>
      </c>
      <c r="B32" s="100" t="s">
        <v>557</v>
      </c>
      <c r="C32" s="157" t="s">
        <v>63</v>
      </c>
      <c r="D32" s="157" t="s">
        <v>73</v>
      </c>
      <c r="E32" s="160" t="s">
        <v>317</v>
      </c>
      <c r="F32" s="157" t="s">
        <v>66</v>
      </c>
      <c r="G32" s="195">
        <v>1422000</v>
      </c>
    </row>
    <row r="33" spans="1:7" ht="63.75" customHeight="1">
      <c r="A33" s="177" t="s">
        <v>318</v>
      </c>
      <c r="B33" s="103" t="s">
        <v>557</v>
      </c>
      <c r="C33" s="157" t="s">
        <v>63</v>
      </c>
      <c r="D33" s="157" t="s">
        <v>73</v>
      </c>
      <c r="E33" s="160" t="s">
        <v>319</v>
      </c>
      <c r="F33" s="157"/>
      <c r="G33" s="195">
        <f>SUM(G35+G37)</f>
        <v>948000</v>
      </c>
    </row>
    <row r="34" spans="1:7" ht="35.25" customHeight="1">
      <c r="A34" s="177" t="s">
        <v>320</v>
      </c>
      <c r="B34" s="103" t="s">
        <v>557</v>
      </c>
      <c r="C34" s="157" t="s">
        <v>63</v>
      </c>
      <c r="D34" s="157" t="s">
        <v>73</v>
      </c>
      <c r="E34" s="160" t="s">
        <v>321</v>
      </c>
      <c r="F34" s="157"/>
      <c r="G34" s="195">
        <f>SUM(G35+G37)</f>
        <v>948000</v>
      </c>
    </row>
    <row r="35" spans="1:7" ht="45">
      <c r="A35" s="177" t="s">
        <v>257</v>
      </c>
      <c r="B35" s="103" t="s">
        <v>557</v>
      </c>
      <c r="C35" s="157" t="s">
        <v>63</v>
      </c>
      <c r="D35" s="157" t="s">
        <v>73</v>
      </c>
      <c r="E35" s="160" t="s">
        <v>322</v>
      </c>
      <c r="F35" s="157"/>
      <c r="G35" s="195">
        <f>SUM(G36:G36)</f>
        <v>711000</v>
      </c>
    </row>
    <row r="36" spans="1:7" ht="54.75" customHeight="1">
      <c r="A36" s="171" t="s">
        <v>255</v>
      </c>
      <c r="B36" s="103" t="s">
        <v>557</v>
      </c>
      <c r="C36" s="157" t="s">
        <v>63</v>
      </c>
      <c r="D36" s="157" t="s">
        <v>73</v>
      </c>
      <c r="E36" s="160" t="s">
        <v>323</v>
      </c>
      <c r="F36" s="157" t="s">
        <v>66</v>
      </c>
      <c r="G36" s="195">
        <v>711000</v>
      </c>
    </row>
    <row r="37" spans="1:7" ht="45">
      <c r="A37" s="164" t="s">
        <v>165</v>
      </c>
      <c r="B37" s="103" t="s">
        <v>557</v>
      </c>
      <c r="C37" s="157" t="s">
        <v>63</v>
      </c>
      <c r="D37" s="157" t="s">
        <v>73</v>
      </c>
      <c r="E37" s="160" t="s">
        <v>324</v>
      </c>
      <c r="F37" s="157"/>
      <c r="G37" s="195">
        <f>SUM(G38)</f>
        <v>237000</v>
      </c>
    </row>
    <row r="38" spans="1:7" ht="66.75" customHeight="1">
      <c r="A38" s="171" t="s">
        <v>255</v>
      </c>
      <c r="B38" s="103" t="s">
        <v>557</v>
      </c>
      <c r="C38" s="157" t="s">
        <v>63</v>
      </c>
      <c r="D38" s="157" t="s">
        <v>73</v>
      </c>
      <c r="E38" s="160" t="s">
        <v>324</v>
      </c>
      <c r="F38" s="157" t="s">
        <v>66</v>
      </c>
      <c r="G38" s="195">
        <v>237000</v>
      </c>
    </row>
    <row r="39" spans="1:7" ht="52.5" customHeight="1">
      <c r="A39" s="37" t="s">
        <v>156</v>
      </c>
      <c r="B39" s="103" t="s">
        <v>557</v>
      </c>
      <c r="C39" s="166" t="s">
        <v>63</v>
      </c>
      <c r="D39" s="166" t="s">
        <v>73</v>
      </c>
      <c r="E39" s="162" t="s">
        <v>325</v>
      </c>
      <c r="F39" s="166"/>
      <c r="G39" s="184">
        <f>SUM(G40)</f>
        <v>198669</v>
      </c>
    </row>
    <row r="40" spans="1:7" ht="25.5" customHeight="1">
      <c r="A40" s="38" t="s">
        <v>326</v>
      </c>
      <c r="B40" s="103" t="s">
        <v>557</v>
      </c>
      <c r="C40" s="157" t="s">
        <v>63</v>
      </c>
      <c r="D40" s="157" t="s">
        <v>73</v>
      </c>
      <c r="E40" s="157" t="s">
        <v>327</v>
      </c>
      <c r="F40" s="157"/>
      <c r="G40" s="195">
        <f>SUM(G42)</f>
        <v>198669</v>
      </c>
    </row>
    <row r="41" spans="1:7" ht="45.75" customHeight="1">
      <c r="A41" s="38" t="s">
        <v>328</v>
      </c>
      <c r="B41" s="103" t="s">
        <v>557</v>
      </c>
      <c r="C41" s="157" t="s">
        <v>63</v>
      </c>
      <c r="D41" s="157" t="s">
        <v>73</v>
      </c>
      <c r="E41" s="157" t="s">
        <v>329</v>
      </c>
      <c r="F41" s="157"/>
      <c r="G41" s="195">
        <f>SUM(G42)</f>
        <v>198669</v>
      </c>
    </row>
    <row r="42" spans="1:7" ht="30">
      <c r="A42" s="38" t="s">
        <v>51</v>
      </c>
      <c r="B42" s="103" t="s">
        <v>557</v>
      </c>
      <c r="C42" s="157" t="s">
        <v>63</v>
      </c>
      <c r="D42" s="157" t="s">
        <v>73</v>
      </c>
      <c r="E42" s="157" t="s">
        <v>330</v>
      </c>
      <c r="F42" s="157"/>
      <c r="G42" s="195">
        <f>SUM(G43:G43)</f>
        <v>198669</v>
      </c>
    </row>
    <row r="43" spans="1:7" ht="60">
      <c r="A43" s="171" t="s">
        <v>255</v>
      </c>
      <c r="B43" s="103" t="s">
        <v>557</v>
      </c>
      <c r="C43" s="157" t="s">
        <v>63</v>
      </c>
      <c r="D43" s="157" t="s">
        <v>73</v>
      </c>
      <c r="E43" s="157" t="s">
        <v>331</v>
      </c>
      <c r="F43" s="157" t="s">
        <v>66</v>
      </c>
      <c r="G43" s="195">
        <v>198669</v>
      </c>
    </row>
    <row r="44" spans="1:7" ht="32.25" customHeight="1">
      <c r="A44" s="173" t="s">
        <v>266</v>
      </c>
      <c r="B44" s="103" t="s">
        <v>557</v>
      </c>
      <c r="C44" s="166" t="s">
        <v>63</v>
      </c>
      <c r="D44" s="166" t="s">
        <v>73</v>
      </c>
      <c r="E44" s="166" t="s">
        <v>332</v>
      </c>
      <c r="F44" s="166"/>
      <c r="G44" s="184">
        <f>SUM(G45)</f>
        <v>16481100</v>
      </c>
    </row>
    <row r="45" spans="1:7" ht="30">
      <c r="A45" s="167" t="s">
        <v>164</v>
      </c>
      <c r="B45" s="103" t="s">
        <v>557</v>
      </c>
      <c r="C45" s="157" t="s">
        <v>63</v>
      </c>
      <c r="D45" s="157" t="s">
        <v>73</v>
      </c>
      <c r="E45" s="157" t="s">
        <v>333</v>
      </c>
      <c r="F45" s="157"/>
      <c r="G45" s="195">
        <f>SUM(G46,)</f>
        <v>16481100</v>
      </c>
    </row>
    <row r="46" spans="1:7" ht="30">
      <c r="A46" s="167" t="s">
        <v>254</v>
      </c>
      <c r="B46" s="103" t="s">
        <v>557</v>
      </c>
      <c r="C46" s="157" t="s">
        <v>63</v>
      </c>
      <c r="D46" s="157" t="s">
        <v>73</v>
      </c>
      <c r="E46" s="157" t="s">
        <v>334</v>
      </c>
      <c r="F46" s="157"/>
      <c r="G46" s="195">
        <f>SUM(G47:G49)</f>
        <v>16481100</v>
      </c>
    </row>
    <row r="47" spans="1:7" ht="61.5" customHeight="1">
      <c r="A47" s="171" t="s">
        <v>255</v>
      </c>
      <c r="B47" s="103" t="s">
        <v>557</v>
      </c>
      <c r="C47" s="157" t="s">
        <v>63</v>
      </c>
      <c r="D47" s="157" t="s">
        <v>73</v>
      </c>
      <c r="E47" s="157" t="s">
        <v>334</v>
      </c>
      <c r="F47" s="157" t="s">
        <v>66</v>
      </c>
      <c r="G47" s="195">
        <v>14902900</v>
      </c>
    </row>
    <row r="48" spans="1:7" ht="29.25" customHeight="1">
      <c r="A48" s="164" t="s">
        <v>256</v>
      </c>
      <c r="B48" s="103" t="s">
        <v>557</v>
      </c>
      <c r="C48" s="157" t="s">
        <v>63</v>
      </c>
      <c r="D48" s="157" t="s">
        <v>73</v>
      </c>
      <c r="E48" s="157" t="s">
        <v>334</v>
      </c>
      <c r="F48" s="157" t="s">
        <v>69</v>
      </c>
      <c r="G48" s="195">
        <v>1525300</v>
      </c>
    </row>
    <row r="49" spans="1:7" ht="15">
      <c r="A49" s="167" t="s">
        <v>71</v>
      </c>
      <c r="B49" s="103" t="s">
        <v>557</v>
      </c>
      <c r="C49" s="157" t="s">
        <v>63</v>
      </c>
      <c r="D49" s="157" t="s">
        <v>73</v>
      </c>
      <c r="E49" s="157" t="s">
        <v>334</v>
      </c>
      <c r="F49" s="157" t="s">
        <v>70</v>
      </c>
      <c r="G49" s="195">
        <v>52900</v>
      </c>
    </row>
    <row r="50" spans="1:7" ht="28.5">
      <c r="A50" s="169" t="s">
        <v>154</v>
      </c>
      <c r="B50" s="103" t="s">
        <v>557</v>
      </c>
      <c r="C50" s="166" t="s">
        <v>63</v>
      </c>
      <c r="D50" s="166" t="s">
        <v>73</v>
      </c>
      <c r="E50" s="162" t="s">
        <v>335</v>
      </c>
      <c r="F50" s="166"/>
      <c r="G50" s="184">
        <f>SUM(G51)</f>
        <v>237000</v>
      </c>
    </row>
    <row r="51" spans="1:7" ht="15">
      <c r="A51" s="177" t="s">
        <v>155</v>
      </c>
      <c r="B51" s="103" t="s">
        <v>557</v>
      </c>
      <c r="C51" s="157" t="s">
        <v>63</v>
      </c>
      <c r="D51" s="157" t="s">
        <v>73</v>
      </c>
      <c r="E51" s="160" t="s">
        <v>336</v>
      </c>
      <c r="F51" s="157"/>
      <c r="G51" s="195">
        <f>SUM(G52)</f>
        <v>237000</v>
      </c>
    </row>
    <row r="52" spans="1:7" ht="45">
      <c r="A52" s="38" t="s">
        <v>50</v>
      </c>
      <c r="B52" s="103" t="s">
        <v>557</v>
      </c>
      <c r="C52" s="157" t="s">
        <v>63</v>
      </c>
      <c r="D52" s="157" t="s">
        <v>73</v>
      </c>
      <c r="E52" s="160" t="s">
        <v>337</v>
      </c>
      <c r="F52" s="157"/>
      <c r="G52" s="195">
        <f>SUM(G53)</f>
        <v>237000</v>
      </c>
    </row>
    <row r="53" spans="1:7" ht="60">
      <c r="A53" s="171" t="s">
        <v>255</v>
      </c>
      <c r="B53" s="103" t="s">
        <v>557</v>
      </c>
      <c r="C53" s="157" t="s">
        <v>63</v>
      </c>
      <c r="D53" s="157" t="s">
        <v>73</v>
      </c>
      <c r="E53" s="160" t="s">
        <v>338</v>
      </c>
      <c r="F53" s="157" t="s">
        <v>66</v>
      </c>
      <c r="G53" s="195">
        <v>237000</v>
      </c>
    </row>
    <row r="54" spans="1:7" ht="42.75">
      <c r="A54" s="169" t="s">
        <v>204</v>
      </c>
      <c r="B54" s="103" t="s">
        <v>557</v>
      </c>
      <c r="C54" s="166" t="s">
        <v>63</v>
      </c>
      <c r="D54" s="166" t="s">
        <v>203</v>
      </c>
      <c r="E54" s="166"/>
      <c r="F54" s="166"/>
      <c r="G54" s="184">
        <f>SUM(G55)</f>
        <v>904000</v>
      </c>
    </row>
    <row r="55" spans="1:7" ht="33.75" customHeight="1">
      <c r="A55" s="175" t="s">
        <v>158</v>
      </c>
      <c r="B55" s="103" t="s">
        <v>557</v>
      </c>
      <c r="C55" s="157" t="s">
        <v>63</v>
      </c>
      <c r="D55" s="157" t="s">
        <v>203</v>
      </c>
      <c r="E55" s="157" t="s">
        <v>339</v>
      </c>
      <c r="F55" s="157"/>
      <c r="G55" s="195">
        <f>SUM(G56+G59)</f>
        <v>904000</v>
      </c>
    </row>
    <row r="56" spans="1:7" ht="30">
      <c r="A56" s="175" t="s">
        <v>159</v>
      </c>
      <c r="B56" s="103" t="s">
        <v>557</v>
      </c>
      <c r="C56" s="157" t="s">
        <v>63</v>
      </c>
      <c r="D56" s="157" t="s">
        <v>203</v>
      </c>
      <c r="E56" s="157" t="s">
        <v>340</v>
      </c>
      <c r="F56" s="157"/>
      <c r="G56" s="195">
        <f>SUM(G57)</f>
        <v>554000</v>
      </c>
    </row>
    <row r="57" spans="1:7" ht="30">
      <c r="A57" s="167" t="s">
        <v>254</v>
      </c>
      <c r="B57" s="103" t="s">
        <v>557</v>
      </c>
      <c r="C57" s="157" t="s">
        <v>63</v>
      </c>
      <c r="D57" s="157" t="s">
        <v>203</v>
      </c>
      <c r="E57" s="157" t="s">
        <v>341</v>
      </c>
      <c r="F57" s="157"/>
      <c r="G57" s="195">
        <f>SUM(G58)</f>
        <v>554000</v>
      </c>
    </row>
    <row r="58" spans="1:7" ht="47.25" customHeight="1">
      <c r="A58" s="172" t="s">
        <v>255</v>
      </c>
      <c r="B58" s="103" t="s">
        <v>557</v>
      </c>
      <c r="C58" s="157" t="s">
        <v>160</v>
      </c>
      <c r="D58" s="157" t="s">
        <v>161</v>
      </c>
      <c r="E58" s="157" t="s">
        <v>341</v>
      </c>
      <c r="F58" s="157" t="s">
        <v>66</v>
      </c>
      <c r="G58" s="195">
        <v>554000</v>
      </c>
    </row>
    <row r="59" spans="1:7" ht="23.25" customHeight="1">
      <c r="A59" s="171" t="s">
        <v>816</v>
      </c>
      <c r="B59" s="157" t="s">
        <v>557</v>
      </c>
      <c r="C59" s="157" t="s">
        <v>63</v>
      </c>
      <c r="D59" s="157" t="s">
        <v>203</v>
      </c>
      <c r="E59" s="157" t="s">
        <v>810</v>
      </c>
      <c r="F59" s="157"/>
      <c r="G59" s="195">
        <f>SUM(G60)</f>
        <v>350000</v>
      </c>
    </row>
    <row r="60" spans="1:7" ht="32.25" customHeight="1">
      <c r="A60" s="167" t="s">
        <v>254</v>
      </c>
      <c r="B60" s="103" t="s">
        <v>557</v>
      </c>
      <c r="C60" s="157" t="s">
        <v>63</v>
      </c>
      <c r="D60" s="157" t="s">
        <v>203</v>
      </c>
      <c r="E60" s="157" t="s">
        <v>817</v>
      </c>
      <c r="F60" s="157"/>
      <c r="G60" s="195">
        <f>SUM(G61)</f>
        <v>350000</v>
      </c>
    </row>
    <row r="61" spans="1:7" ht="27.75" customHeight="1">
      <c r="A61" s="172" t="s">
        <v>255</v>
      </c>
      <c r="B61" s="103" t="s">
        <v>557</v>
      </c>
      <c r="C61" s="157" t="s">
        <v>63</v>
      </c>
      <c r="D61" s="157" t="s">
        <v>203</v>
      </c>
      <c r="E61" s="157" t="s">
        <v>817</v>
      </c>
      <c r="F61" s="157" t="s">
        <v>66</v>
      </c>
      <c r="G61" s="195">
        <v>350000</v>
      </c>
    </row>
    <row r="62" spans="1:7" ht="15">
      <c r="A62" s="169" t="s">
        <v>259</v>
      </c>
      <c r="B62" s="103" t="s">
        <v>557</v>
      </c>
      <c r="C62" s="166" t="s">
        <v>63</v>
      </c>
      <c r="D62" s="162">
        <v>11</v>
      </c>
      <c r="E62" s="162"/>
      <c r="F62" s="157"/>
      <c r="G62" s="184">
        <f>SUM(G63)</f>
        <v>500000</v>
      </c>
    </row>
    <row r="63" spans="1:7" ht="15">
      <c r="A63" s="177" t="s">
        <v>258</v>
      </c>
      <c r="B63" s="103" t="s">
        <v>557</v>
      </c>
      <c r="C63" s="157" t="s">
        <v>63</v>
      </c>
      <c r="D63" s="160">
        <v>11</v>
      </c>
      <c r="E63" s="160" t="s">
        <v>342</v>
      </c>
      <c r="F63" s="157"/>
      <c r="G63" s="195">
        <f>SUM(G64)</f>
        <v>500000</v>
      </c>
    </row>
    <row r="64" spans="1:7" ht="15">
      <c r="A64" s="177" t="s">
        <v>259</v>
      </c>
      <c r="B64" s="103" t="s">
        <v>557</v>
      </c>
      <c r="C64" s="157" t="s">
        <v>63</v>
      </c>
      <c r="D64" s="160">
        <v>11</v>
      </c>
      <c r="E64" s="160" t="s">
        <v>343</v>
      </c>
      <c r="F64" s="157"/>
      <c r="G64" s="195">
        <f>SUM(G65)</f>
        <v>500000</v>
      </c>
    </row>
    <row r="65" spans="1:7" ht="15">
      <c r="A65" s="167" t="s">
        <v>40</v>
      </c>
      <c r="B65" s="103" t="s">
        <v>557</v>
      </c>
      <c r="C65" s="157" t="s">
        <v>63</v>
      </c>
      <c r="D65" s="160">
        <v>11</v>
      </c>
      <c r="E65" s="160" t="s">
        <v>344</v>
      </c>
      <c r="F65" s="157"/>
      <c r="G65" s="195">
        <f>SUM(G66)</f>
        <v>500000</v>
      </c>
    </row>
    <row r="66" spans="1:7" ht="15">
      <c r="A66" s="167" t="s">
        <v>71</v>
      </c>
      <c r="B66" s="103" t="s">
        <v>557</v>
      </c>
      <c r="C66" s="157" t="s">
        <v>63</v>
      </c>
      <c r="D66" s="160">
        <v>11</v>
      </c>
      <c r="E66" s="160" t="s">
        <v>344</v>
      </c>
      <c r="F66" s="157" t="s">
        <v>70</v>
      </c>
      <c r="G66" s="195">
        <v>500000</v>
      </c>
    </row>
    <row r="67" spans="1:7" ht="27" customHeight="1">
      <c r="A67" s="169" t="s">
        <v>75</v>
      </c>
      <c r="B67" s="103" t="s">
        <v>557</v>
      </c>
      <c r="C67" s="166" t="s">
        <v>63</v>
      </c>
      <c r="D67" s="162">
        <v>13</v>
      </c>
      <c r="E67" s="162"/>
      <c r="F67" s="157"/>
      <c r="G67" s="184">
        <f>SUM(G68+G76+G86+G91+G95+G81)</f>
        <v>17346705</v>
      </c>
    </row>
    <row r="68" spans="1:7" ht="47.25" customHeight="1">
      <c r="A68" s="37" t="s">
        <v>157</v>
      </c>
      <c r="B68" s="103" t="s">
        <v>557</v>
      </c>
      <c r="C68" s="166" t="s">
        <v>63</v>
      </c>
      <c r="D68" s="162">
        <v>13</v>
      </c>
      <c r="E68" s="162" t="s">
        <v>312</v>
      </c>
      <c r="F68" s="166"/>
      <c r="G68" s="184">
        <f>SUM(G69)</f>
        <v>138400</v>
      </c>
    </row>
    <row r="69" spans="1:7" ht="60">
      <c r="A69" s="38" t="s">
        <v>313</v>
      </c>
      <c r="B69" s="103" t="s">
        <v>557</v>
      </c>
      <c r="C69" s="157" t="s">
        <v>63</v>
      </c>
      <c r="D69" s="160">
        <v>13</v>
      </c>
      <c r="E69" s="160" t="s">
        <v>314</v>
      </c>
      <c r="F69" s="157"/>
      <c r="G69" s="195">
        <f>SUM(G71+G73)</f>
        <v>138400</v>
      </c>
    </row>
    <row r="70" spans="1:7" ht="45">
      <c r="A70" s="38" t="s">
        <v>345</v>
      </c>
      <c r="B70" s="157" t="s">
        <v>557</v>
      </c>
      <c r="C70" s="157" t="s">
        <v>63</v>
      </c>
      <c r="D70" s="160">
        <v>13</v>
      </c>
      <c r="E70" s="160" t="s">
        <v>830</v>
      </c>
      <c r="F70" s="157"/>
      <c r="G70" s="195">
        <f>SUM(G71)</f>
        <v>88400</v>
      </c>
    </row>
    <row r="71" spans="1:7" ht="45">
      <c r="A71" s="167" t="s">
        <v>260</v>
      </c>
      <c r="B71" s="103" t="s">
        <v>557</v>
      </c>
      <c r="C71" s="157" t="s">
        <v>63</v>
      </c>
      <c r="D71" s="160">
        <v>13</v>
      </c>
      <c r="E71" s="160" t="s">
        <v>829</v>
      </c>
      <c r="F71" s="157"/>
      <c r="G71" s="195">
        <f>SUM(G72)</f>
        <v>88400</v>
      </c>
    </row>
    <row r="72" spans="1:7" ht="30">
      <c r="A72" s="167" t="s">
        <v>275</v>
      </c>
      <c r="B72" s="103" t="s">
        <v>557</v>
      </c>
      <c r="C72" s="157" t="s">
        <v>63</v>
      </c>
      <c r="D72" s="160">
        <v>13</v>
      </c>
      <c r="E72" s="160" t="s">
        <v>829</v>
      </c>
      <c r="F72" s="157" t="s">
        <v>268</v>
      </c>
      <c r="G72" s="195">
        <v>88400</v>
      </c>
    </row>
    <row r="73" spans="1:7" ht="45">
      <c r="A73" s="167" t="s">
        <v>770</v>
      </c>
      <c r="B73" s="103" t="s">
        <v>557</v>
      </c>
      <c r="C73" s="157" t="s">
        <v>63</v>
      </c>
      <c r="D73" s="160">
        <v>13</v>
      </c>
      <c r="E73" s="160" t="s">
        <v>771</v>
      </c>
      <c r="F73" s="157"/>
      <c r="G73" s="195">
        <f>SUM(G74)</f>
        <v>50000</v>
      </c>
    </row>
    <row r="74" spans="1:7" ht="30">
      <c r="A74" s="164" t="s">
        <v>39</v>
      </c>
      <c r="B74" s="103" t="s">
        <v>557</v>
      </c>
      <c r="C74" s="157" t="s">
        <v>63</v>
      </c>
      <c r="D74" s="160">
        <v>13</v>
      </c>
      <c r="E74" s="160" t="s">
        <v>794</v>
      </c>
      <c r="F74" s="157"/>
      <c r="G74" s="195">
        <f>SUM(G75)</f>
        <v>50000</v>
      </c>
    </row>
    <row r="75" spans="1:7" ht="30">
      <c r="A75" s="164" t="s">
        <v>256</v>
      </c>
      <c r="B75" s="103" t="s">
        <v>557</v>
      </c>
      <c r="C75" s="157" t="s">
        <v>63</v>
      </c>
      <c r="D75" s="160">
        <v>13</v>
      </c>
      <c r="E75" s="160" t="s">
        <v>794</v>
      </c>
      <c r="F75" s="157" t="s">
        <v>69</v>
      </c>
      <c r="G75" s="195">
        <v>50000</v>
      </c>
    </row>
    <row r="76" spans="1:7" ht="29.25">
      <c r="A76" s="37" t="s">
        <v>347</v>
      </c>
      <c r="B76" s="103" t="s">
        <v>557</v>
      </c>
      <c r="C76" s="166" t="s">
        <v>63</v>
      </c>
      <c r="D76" s="162">
        <v>13</v>
      </c>
      <c r="E76" s="162" t="s">
        <v>348</v>
      </c>
      <c r="F76" s="166"/>
      <c r="G76" s="184">
        <f>SUM(G77)</f>
        <v>50000</v>
      </c>
    </row>
    <row r="77" spans="1:7" ht="48" customHeight="1">
      <c r="A77" s="38" t="s">
        <v>349</v>
      </c>
      <c r="B77" s="103" t="s">
        <v>557</v>
      </c>
      <c r="C77" s="157" t="s">
        <v>63</v>
      </c>
      <c r="D77" s="160">
        <v>13</v>
      </c>
      <c r="E77" s="160" t="s">
        <v>350</v>
      </c>
      <c r="F77" s="157"/>
      <c r="G77" s="195">
        <f>SUM(G80)</f>
        <v>50000</v>
      </c>
    </row>
    <row r="78" spans="1:7" ht="38.25" customHeight="1">
      <c r="A78" s="38" t="s">
        <v>351</v>
      </c>
      <c r="B78" s="103" t="s">
        <v>557</v>
      </c>
      <c r="C78" s="157" t="s">
        <v>63</v>
      </c>
      <c r="D78" s="160">
        <v>12</v>
      </c>
      <c r="E78" s="160" t="s">
        <v>352</v>
      </c>
      <c r="F78" s="157"/>
      <c r="G78" s="195">
        <f>SUM(G80)</f>
        <v>50000</v>
      </c>
    </row>
    <row r="79" spans="1:7" ht="21.75" customHeight="1">
      <c r="A79" s="38" t="s">
        <v>353</v>
      </c>
      <c r="B79" s="103" t="s">
        <v>557</v>
      </c>
      <c r="C79" s="157" t="s">
        <v>63</v>
      </c>
      <c r="D79" s="160">
        <v>13</v>
      </c>
      <c r="E79" s="160" t="s">
        <v>354</v>
      </c>
      <c r="F79" s="157"/>
      <c r="G79" s="195">
        <f>SUM(G80)</f>
        <v>50000</v>
      </c>
    </row>
    <row r="80" spans="1:7" ht="34.5" customHeight="1">
      <c r="A80" s="164" t="s">
        <v>256</v>
      </c>
      <c r="B80" s="103" t="s">
        <v>557</v>
      </c>
      <c r="C80" s="157" t="s">
        <v>63</v>
      </c>
      <c r="D80" s="160">
        <v>13</v>
      </c>
      <c r="E80" s="160" t="s">
        <v>354</v>
      </c>
      <c r="F80" s="157" t="s">
        <v>69</v>
      </c>
      <c r="G80" s="195">
        <v>50000</v>
      </c>
    </row>
    <row r="81" spans="1:7" ht="33.75" customHeight="1">
      <c r="A81" s="165" t="s">
        <v>355</v>
      </c>
      <c r="B81" s="157" t="s">
        <v>557</v>
      </c>
      <c r="C81" s="166" t="s">
        <v>63</v>
      </c>
      <c r="D81" s="162">
        <v>13</v>
      </c>
      <c r="E81" s="162" t="s">
        <v>356</v>
      </c>
      <c r="F81" s="166"/>
      <c r="G81" s="184">
        <f>SUM(G82)</f>
        <v>130000</v>
      </c>
    </row>
    <row r="82" spans="1:7" ht="45">
      <c r="A82" s="38" t="s">
        <v>357</v>
      </c>
      <c r="B82" s="103" t="s">
        <v>557</v>
      </c>
      <c r="C82" s="157" t="s">
        <v>160</v>
      </c>
      <c r="D82" s="160">
        <v>13</v>
      </c>
      <c r="E82" s="160" t="s">
        <v>358</v>
      </c>
      <c r="F82" s="157"/>
      <c r="G82" s="195">
        <f>SUM(G84)</f>
        <v>130000</v>
      </c>
    </row>
    <row r="83" spans="1:7" ht="30">
      <c r="A83" s="38" t="s">
        <v>359</v>
      </c>
      <c r="B83" s="103" t="s">
        <v>557</v>
      </c>
      <c r="C83" s="157" t="s">
        <v>63</v>
      </c>
      <c r="D83" s="160">
        <v>13</v>
      </c>
      <c r="E83" s="160" t="s">
        <v>360</v>
      </c>
      <c r="F83" s="157"/>
      <c r="G83" s="195">
        <f>SUM(G84)</f>
        <v>130000</v>
      </c>
    </row>
    <row r="84" spans="1:7" ht="30">
      <c r="A84" s="202" t="s">
        <v>153</v>
      </c>
      <c r="B84" s="103" t="s">
        <v>557</v>
      </c>
      <c r="C84" s="157" t="s">
        <v>63</v>
      </c>
      <c r="D84" s="160">
        <v>13</v>
      </c>
      <c r="E84" s="160" t="s">
        <v>361</v>
      </c>
      <c r="F84" s="157"/>
      <c r="G84" s="195">
        <f>SUM(G85)</f>
        <v>130000</v>
      </c>
    </row>
    <row r="85" spans="1:7" ht="30">
      <c r="A85" s="164" t="s">
        <v>256</v>
      </c>
      <c r="B85" s="103" t="s">
        <v>557</v>
      </c>
      <c r="C85" s="157" t="s">
        <v>63</v>
      </c>
      <c r="D85" s="160">
        <v>13</v>
      </c>
      <c r="E85" s="160" t="s">
        <v>362</v>
      </c>
      <c r="F85" s="157" t="s">
        <v>69</v>
      </c>
      <c r="G85" s="195">
        <v>130000</v>
      </c>
    </row>
    <row r="86" spans="1:7" ht="24.75" customHeight="1">
      <c r="A86" s="206" t="s">
        <v>76</v>
      </c>
      <c r="B86" s="103" t="s">
        <v>557</v>
      </c>
      <c r="C86" s="166" t="s">
        <v>63</v>
      </c>
      <c r="D86" s="162">
        <v>13</v>
      </c>
      <c r="E86" s="162" t="s">
        <v>363</v>
      </c>
      <c r="F86" s="166"/>
      <c r="G86" s="184">
        <f>SUM(G87)</f>
        <v>5344464</v>
      </c>
    </row>
    <row r="87" spans="1:7" ht="24" customHeight="1">
      <c r="A87" s="175" t="s">
        <v>269</v>
      </c>
      <c r="B87" s="103" t="s">
        <v>557</v>
      </c>
      <c r="C87" s="157" t="s">
        <v>63</v>
      </c>
      <c r="D87" s="160">
        <v>13</v>
      </c>
      <c r="E87" s="160" t="s">
        <v>364</v>
      </c>
      <c r="F87" s="157"/>
      <c r="G87" s="195">
        <f>SUM(G88)</f>
        <v>5344464</v>
      </c>
    </row>
    <row r="88" spans="1:7" ht="30">
      <c r="A88" s="164" t="s">
        <v>39</v>
      </c>
      <c r="B88" s="103" t="s">
        <v>557</v>
      </c>
      <c r="C88" s="157" t="s">
        <v>160</v>
      </c>
      <c r="D88" s="160">
        <v>13</v>
      </c>
      <c r="E88" s="160" t="s">
        <v>365</v>
      </c>
      <c r="F88" s="157"/>
      <c r="G88" s="195">
        <f>SUM(G89:G90)</f>
        <v>5344464</v>
      </c>
    </row>
    <row r="89" spans="1:7" ht="30">
      <c r="A89" s="164" t="s">
        <v>256</v>
      </c>
      <c r="B89" s="103" t="s">
        <v>557</v>
      </c>
      <c r="C89" s="157" t="s">
        <v>63</v>
      </c>
      <c r="D89" s="160">
        <v>13</v>
      </c>
      <c r="E89" s="160" t="s">
        <v>366</v>
      </c>
      <c r="F89" s="157" t="s">
        <v>69</v>
      </c>
      <c r="G89" s="195">
        <v>258000</v>
      </c>
    </row>
    <row r="90" spans="1:7" ht="23.25" customHeight="1">
      <c r="A90" s="167" t="s">
        <v>71</v>
      </c>
      <c r="B90" s="103" t="s">
        <v>557</v>
      </c>
      <c r="C90" s="157" t="s">
        <v>63</v>
      </c>
      <c r="D90" s="160">
        <v>13</v>
      </c>
      <c r="E90" s="160" t="s">
        <v>365</v>
      </c>
      <c r="F90" s="157" t="s">
        <v>70</v>
      </c>
      <c r="G90" s="195">
        <v>5086464</v>
      </c>
    </row>
    <row r="91" spans="1:7" ht="30" customHeight="1">
      <c r="A91" s="206" t="s">
        <v>154</v>
      </c>
      <c r="B91" s="103" t="s">
        <v>557</v>
      </c>
      <c r="C91" s="166" t="s">
        <v>63</v>
      </c>
      <c r="D91" s="162">
        <v>13</v>
      </c>
      <c r="E91" s="162" t="s">
        <v>335</v>
      </c>
      <c r="F91" s="166"/>
      <c r="G91" s="184">
        <f>SUM(G92)</f>
        <v>891152</v>
      </c>
    </row>
    <row r="92" spans="1:7" ht="15">
      <c r="A92" s="38" t="s">
        <v>155</v>
      </c>
      <c r="B92" s="103" t="s">
        <v>557</v>
      </c>
      <c r="C92" s="157" t="s">
        <v>63</v>
      </c>
      <c r="D92" s="160">
        <v>13</v>
      </c>
      <c r="E92" s="160" t="s">
        <v>367</v>
      </c>
      <c r="F92" s="157"/>
      <c r="G92" s="195">
        <f>SUM(G93)</f>
        <v>891152</v>
      </c>
    </row>
    <row r="93" spans="1:7" ht="75">
      <c r="A93" s="202" t="s">
        <v>368</v>
      </c>
      <c r="B93" s="103" t="s">
        <v>557</v>
      </c>
      <c r="C93" s="157" t="s">
        <v>63</v>
      </c>
      <c r="D93" s="160">
        <v>13</v>
      </c>
      <c r="E93" s="160" t="s">
        <v>369</v>
      </c>
      <c r="F93" s="157"/>
      <c r="G93" s="195">
        <f>SUM(G94:G94)</f>
        <v>891152</v>
      </c>
    </row>
    <row r="94" spans="1:7" ht="60">
      <c r="A94" s="171" t="s">
        <v>255</v>
      </c>
      <c r="B94" s="103" t="s">
        <v>557</v>
      </c>
      <c r="C94" s="157" t="s">
        <v>63</v>
      </c>
      <c r="D94" s="160">
        <v>13</v>
      </c>
      <c r="E94" s="160" t="s">
        <v>369</v>
      </c>
      <c r="F94" s="157" t="s">
        <v>66</v>
      </c>
      <c r="G94" s="195">
        <v>891152</v>
      </c>
    </row>
    <row r="95" spans="1:7" ht="28.5">
      <c r="A95" s="206" t="s">
        <v>162</v>
      </c>
      <c r="B95" s="103" t="s">
        <v>557</v>
      </c>
      <c r="C95" s="166" t="s">
        <v>63</v>
      </c>
      <c r="D95" s="162">
        <v>13</v>
      </c>
      <c r="E95" s="162" t="s">
        <v>370</v>
      </c>
      <c r="F95" s="166"/>
      <c r="G95" s="184">
        <f>SUM(G96)</f>
        <v>10792689</v>
      </c>
    </row>
    <row r="96" spans="1:7" ht="30">
      <c r="A96" s="175" t="s">
        <v>163</v>
      </c>
      <c r="B96" s="103" t="s">
        <v>557</v>
      </c>
      <c r="C96" s="157" t="s">
        <v>63</v>
      </c>
      <c r="D96" s="160">
        <v>13</v>
      </c>
      <c r="E96" s="160" t="s">
        <v>371</v>
      </c>
      <c r="F96" s="157"/>
      <c r="G96" s="195">
        <f>SUM(G97)</f>
        <v>10792689</v>
      </c>
    </row>
    <row r="97" spans="1:7" ht="30">
      <c r="A97" s="202" t="s">
        <v>261</v>
      </c>
      <c r="B97" s="103" t="s">
        <v>557</v>
      </c>
      <c r="C97" s="157" t="s">
        <v>63</v>
      </c>
      <c r="D97" s="160">
        <v>13</v>
      </c>
      <c r="E97" s="160" t="s">
        <v>372</v>
      </c>
      <c r="F97" s="157"/>
      <c r="G97" s="195">
        <f>SUM(G98:G100)</f>
        <v>10792689</v>
      </c>
    </row>
    <row r="98" spans="1:7" ht="60">
      <c r="A98" s="171" t="s">
        <v>255</v>
      </c>
      <c r="B98" s="103" t="s">
        <v>557</v>
      </c>
      <c r="C98" s="157" t="s">
        <v>63</v>
      </c>
      <c r="D98" s="160">
        <v>13</v>
      </c>
      <c r="E98" s="160" t="s">
        <v>372</v>
      </c>
      <c r="F98" s="157" t="s">
        <v>66</v>
      </c>
      <c r="G98" s="195">
        <v>6191200</v>
      </c>
    </row>
    <row r="99" spans="1:7" ht="30" customHeight="1">
      <c r="A99" s="164" t="s">
        <v>256</v>
      </c>
      <c r="B99" s="103" t="s">
        <v>557</v>
      </c>
      <c r="C99" s="157" t="s">
        <v>63</v>
      </c>
      <c r="D99" s="160">
        <v>13</v>
      </c>
      <c r="E99" s="160" t="s">
        <v>372</v>
      </c>
      <c r="F99" s="157" t="s">
        <v>69</v>
      </c>
      <c r="G99" s="195">
        <v>3287758</v>
      </c>
    </row>
    <row r="100" spans="1:7" ht="15">
      <c r="A100" s="167" t="s">
        <v>71</v>
      </c>
      <c r="B100" s="103" t="s">
        <v>557</v>
      </c>
      <c r="C100" s="157" t="s">
        <v>63</v>
      </c>
      <c r="D100" s="160">
        <v>13</v>
      </c>
      <c r="E100" s="160" t="s">
        <v>372</v>
      </c>
      <c r="F100" s="157" t="s">
        <v>70</v>
      </c>
      <c r="G100" s="195">
        <v>1313731</v>
      </c>
    </row>
    <row r="101" spans="1:7" ht="33.75" customHeight="1">
      <c r="A101" s="169" t="s">
        <v>205</v>
      </c>
      <c r="B101" s="103" t="s">
        <v>557</v>
      </c>
      <c r="C101" s="166" t="s">
        <v>68</v>
      </c>
      <c r="D101" s="162"/>
      <c r="E101" s="162"/>
      <c r="F101" s="157"/>
      <c r="G101" s="184">
        <f>SUM(G102)</f>
        <v>826000</v>
      </c>
    </row>
    <row r="102" spans="1:7" ht="28.5">
      <c r="A102" s="169" t="s">
        <v>206</v>
      </c>
      <c r="B102" s="103" t="s">
        <v>557</v>
      </c>
      <c r="C102" s="166" t="s">
        <v>68</v>
      </c>
      <c r="D102" s="166" t="s">
        <v>84</v>
      </c>
      <c r="E102" s="162"/>
      <c r="F102" s="157"/>
      <c r="G102" s="184">
        <f>SUM(G103)</f>
        <v>826000</v>
      </c>
    </row>
    <row r="103" spans="1:7" ht="45">
      <c r="A103" s="202" t="s">
        <v>373</v>
      </c>
      <c r="B103" s="103" t="s">
        <v>557</v>
      </c>
      <c r="C103" s="157" t="s">
        <v>68</v>
      </c>
      <c r="D103" s="157" t="s">
        <v>84</v>
      </c>
      <c r="E103" s="160" t="s">
        <v>374</v>
      </c>
      <c r="F103" s="157"/>
      <c r="G103" s="195">
        <f>SUM(G104)</f>
        <v>826000</v>
      </c>
    </row>
    <row r="104" spans="1:7" ht="90">
      <c r="A104" s="175" t="s">
        <v>166</v>
      </c>
      <c r="B104" s="157" t="s">
        <v>557</v>
      </c>
      <c r="C104" s="157" t="s">
        <v>68</v>
      </c>
      <c r="D104" s="157" t="s">
        <v>84</v>
      </c>
      <c r="E104" s="160" t="s">
        <v>375</v>
      </c>
      <c r="F104" s="157"/>
      <c r="G104" s="195">
        <f>SUM(G105+G108+G111)</f>
        <v>826000</v>
      </c>
    </row>
    <row r="105" spans="1:7" ht="45">
      <c r="A105" s="176" t="s">
        <v>376</v>
      </c>
      <c r="B105" s="103" t="s">
        <v>557</v>
      </c>
      <c r="C105" s="157" t="s">
        <v>68</v>
      </c>
      <c r="D105" s="157" t="s">
        <v>84</v>
      </c>
      <c r="E105" s="160" t="s">
        <v>377</v>
      </c>
      <c r="F105" s="157"/>
      <c r="G105" s="195">
        <f>SUM(G106)</f>
        <v>700000</v>
      </c>
    </row>
    <row r="106" spans="1:7" ht="30">
      <c r="A106" s="202" t="s">
        <v>261</v>
      </c>
      <c r="B106" s="103" t="s">
        <v>557</v>
      </c>
      <c r="C106" s="157" t="s">
        <v>68</v>
      </c>
      <c r="D106" s="157" t="s">
        <v>84</v>
      </c>
      <c r="E106" s="160" t="s">
        <v>378</v>
      </c>
      <c r="F106" s="157"/>
      <c r="G106" s="195">
        <f>SUM(G107)</f>
        <v>700000</v>
      </c>
    </row>
    <row r="107" spans="1:7" ht="60">
      <c r="A107" s="171" t="s">
        <v>255</v>
      </c>
      <c r="B107" s="103" t="s">
        <v>557</v>
      </c>
      <c r="C107" s="157" t="s">
        <v>68</v>
      </c>
      <c r="D107" s="157" t="s">
        <v>84</v>
      </c>
      <c r="E107" s="160" t="s">
        <v>378</v>
      </c>
      <c r="F107" s="157" t="s">
        <v>66</v>
      </c>
      <c r="G107" s="195">
        <v>700000</v>
      </c>
    </row>
    <row r="108" spans="1:7" ht="60">
      <c r="A108" s="207" t="s">
        <v>379</v>
      </c>
      <c r="B108" s="103" t="s">
        <v>557</v>
      </c>
      <c r="C108" s="157" t="s">
        <v>68</v>
      </c>
      <c r="D108" s="157" t="s">
        <v>84</v>
      </c>
      <c r="E108" s="160" t="s">
        <v>380</v>
      </c>
      <c r="F108" s="157"/>
      <c r="G108" s="195">
        <f>SUM(G109)</f>
        <v>125000</v>
      </c>
    </row>
    <row r="109" spans="1:7" ht="45">
      <c r="A109" s="164" t="s">
        <v>746</v>
      </c>
      <c r="B109" s="103" t="s">
        <v>557</v>
      </c>
      <c r="C109" s="157" t="s">
        <v>68</v>
      </c>
      <c r="D109" s="157" t="s">
        <v>84</v>
      </c>
      <c r="E109" s="160" t="s">
        <v>744</v>
      </c>
      <c r="F109" s="157"/>
      <c r="G109" s="195">
        <f>SUM(G110)</f>
        <v>125000</v>
      </c>
    </row>
    <row r="110" spans="1:7" ht="30">
      <c r="A110" s="164" t="s">
        <v>256</v>
      </c>
      <c r="B110" s="103" t="s">
        <v>557</v>
      </c>
      <c r="C110" s="157"/>
      <c r="D110" s="157"/>
      <c r="E110" s="160" t="s">
        <v>744</v>
      </c>
      <c r="F110" s="157" t="s">
        <v>69</v>
      </c>
      <c r="G110" s="195">
        <v>125000</v>
      </c>
    </row>
    <row r="111" spans="1:7" ht="45">
      <c r="A111" s="164" t="s">
        <v>381</v>
      </c>
      <c r="B111" s="103" t="s">
        <v>557</v>
      </c>
      <c r="C111" s="157" t="s">
        <v>68</v>
      </c>
      <c r="D111" s="157" t="s">
        <v>84</v>
      </c>
      <c r="E111" s="160" t="s">
        <v>382</v>
      </c>
      <c r="F111" s="157"/>
      <c r="G111" s="195">
        <f>SUM(G112)</f>
        <v>1000</v>
      </c>
    </row>
    <row r="112" spans="1:7" ht="45">
      <c r="A112" s="164" t="s">
        <v>746</v>
      </c>
      <c r="B112" s="103" t="s">
        <v>557</v>
      </c>
      <c r="C112" s="157" t="s">
        <v>68</v>
      </c>
      <c r="D112" s="157" t="s">
        <v>84</v>
      </c>
      <c r="E112" s="160" t="s">
        <v>745</v>
      </c>
      <c r="F112" s="157"/>
      <c r="G112" s="195">
        <f>SUM(G113)</f>
        <v>1000</v>
      </c>
    </row>
    <row r="113" spans="1:7" ht="30">
      <c r="A113" s="164" t="s">
        <v>256</v>
      </c>
      <c r="B113" s="103" t="s">
        <v>557</v>
      </c>
      <c r="C113" s="157" t="s">
        <v>383</v>
      </c>
      <c r="D113" s="157" t="s">
        <v>84</v>
      </c>
      <c r="E113" s="160" t="s">
        <v>745</v>
      </c>
      <c r="F113" s="157" t="s">
        <v>69</v>
      </c>
      <c r="G113" s="195">
        <v>1000</v>
      </c>
    </row>
    <row r="114" spans="1:7" ht="22.5" customHeight="1">
      <c r="A114" s="169" t="s">
        <v>77</v>
      </c>
      <c r="B114" s="103" t="s">
        <v>557</v>
      </c>
      <c r="C114" s="166" t="s">
        <v>73</v>
      </c>
      <c r="D114" s="157"/>
      <c r="E114" s="162"/>
      <c r="F114" s="157"/>
      <c r="G114" s="184">
        <f>SUM(G115+G122)</f>
        <v>8014358</v>
      </c>
    </row>
    <row r="115" spans="1:7" ht="15">
      <c r="A115" s="169" t="s">
        <v>7</v>
      </c>
      <c r="B115" s="157" t="s">
        <v>557</v>
      </c>
      <c r="C115" s="166" t="s">
        <v>73</v>
      </c>
      <c r="D115" s="166" t="s">
        <v>84</v>
      </c>
      <c r="E115" s="162"/>
      <c r="F115" s="157"/>
      <c r="G115" s="184">
        <f>SUM(G117)</f>
        <v>6886858</v>
      </c>
    </row>
    <row r="116" spans="1:7" ht="43.5">
      <c r="A116" s="37" t="s">
        <v>384</v>
      </c>
      <c r="B116" s="103" t="s">
        <v>557</v>
      </c>
      <c r="C116" s="166" t="s">
        <v>73</v>
      </c>
      <c r="D116" s="166" t="s">
        <v>84</v>
      </c>
      <c r="E116" s="162" t="s">
        <v>385</v>
      </c>
      <c r="F116" s="166"/>
      <c r="G116" s="184">
        <f>SUM(G117)</f>
        <v>6886858</v>
      </c>
    </row>
    <row r="117" spans="1:7" ht="60">
      <c r="A117" s="38" t="s">
        <v>386</v>
      </c>
      <c r="B117" s="103" t="s">
        <v>557</v>
      </c>
      <c r="C117" s="157" t="s">
        <v>73</v>
      </c>
      <c r="D117" s="157" t="s">
        <v>84</v>
      </c>
      <c r="E117" s="160" t="s">
        <v>387</v>
      </c>
      <c r="F117" s="157"/>
      <c r="G117" s="195">
        <f>SUM(G118)</f>
        <v>6886858</v>
      </c>
    </row>
    <row r="118" spans="1:7" ht="30">
      <c r="A118" s="207" t="s">
        <v>388</v>
      </c>
      <c r="B118" s="103" t="s">
        <v>557</v>
      </c>
      <c r="C118" s="157" t="s">
        <v>73</v>
      </c>
      <c r="D118" s="157" t="s">
        <v>84</v>
      </c>
      <c r="E118" s="160" t="s">
        <v>389</v>
      </c>
      <c r="F118" s="157"/>
      <c r="G118" s="195">
        <f>SUM(G119)</f>
        <v>6886858</v>
      </c>
    </row>
    <row r="119" spans="1:7" ht="30">
      <c r="A119" s="38" t="s">
        <v>828</v>
      </c>
      <c r="B119" s="103" t="s">
        <v>557</v>
      </c>
      <c r="C119" s="157" t="s">
        <v>73</v>
      </c>
      <c r="D119" s="157" t="s">
        <v>84</v>
      </c>
      <c r="E119" s="160" t="s">
        <v>390</v>
      </c>
      <c r="F119" s="157"/>
      <c r="G119" s="195">
        <f>SUM(G120:G121)</f>
        <v>6886858</v>
      </c>
    </row>
    <row r="120" spans="1:7" ht="30">
      <c r="A120" s="164" t="s">
        <v>256</v>
      </c>
      <c r="B120" s="103" t="s">
        <v>557</v>
      </c>
      <c r="C120" s="157" t="s">
        <v>73</v>
      </c>
      <c r="D120" s="157" t="s">
        <v>84</v>
      </c>
      <c r="E120" s="160" t="s">
        <v>390</v>
      </c>
      <c r="F120" s="157" t="s">
        <v>69</v>
      </c>
      <c r="G120" s="195">
        <v>1416858</v>
      </c>
    </row>
    <row r="121" spans="1:7" ht="30">
      <c r="A121" s="164" t="s">
        <v>280</v>
      </c>
      <c r="B121" s="103" t="s">
        <v>557</v>
      </c>
      <c r="C121" s="157" t="s">
        <v>73</v>
      </c>
      <c r="D121" s="157" t="s">
        <v>84</v>
      </c>
      <c r="E121" s="160" t="s">
        <v>390</v>
      </c>
      <c r="F121" s="157" t="s">
        <v>49</v>
      </c>
      <c r="G121" s="195">
        <v>5470000</v>
      </c>
    </row>
    <row r="122" spans="1:7" ht="15">
      <c r="A122" s="37" t="s">
        <v>169</v>
      </c>
      <c r="B122" s="103" t="s">
        <v>557</v>
      </c>
      <c r="C122" s="166" t="s">
        <v>73</v>
      </c>
      <c r="D122" s="166" t="s">
        <v>167</v>
      </c>
      <c r="E122" s="162"/>
      <c r="F122" s="166"/>
      <c r="G122" s="184">
        <f>SUM(G123+G134+G139)</f>
        <v>1127500</v>
      </c>
    </row>
    <row r="123" spans="1:7" ht="45">
      <c r="A123" s="38" t="s">
        <v>391</v>
      </c>
      <c r="B123" s="103" t="s">
        <v>557</v>
      </c>
      <c r="C123" s="157" t="s">
        <v>73</v>
      </c>
      <c r="D123" s="157" t="s">
        <v>167</v>
      </c>
      <c r="E123" s="160" t="s">
        <v>392</v>
      </c>
      <c r="F123" s="157"/>
      <c r="G123" s="195">
        <f>SUM(G124+G128)</f>
        <v>384500</v>
      </c>
    </row>
    <row r="124" spans="1:7" ht="55.5" customHeight="1">
      <c r="A124" s="38" t="s">
        <v>856</v>
      </c>
      <c r="B124" s="103" t="s">
        <v>557</v>
      </c>
      <c r="C124" s="157" t="s">
        <v>73</v>
      </c>
      <c r="D124" s="157" t="s">
        <v>167</v>
      </c>
      <c r="E124" s="160" t="s">
        <v>765</v>
      </c>
      <c r="F124" s="157"/>
      <c r="G124" s="195">
        <f>SUM(G125)</f>
        <v>26000</v>
      </c>
    </row>
    <row r="125" spans="1:7" ht="45">
      <c r="A125" s="38" t="s">
        <v>769</v>
      </c>
      <c r="B125" s="103" t="s">
        <v>557</v>
      </c>
      <c r="C125" s="157" t="s">
        <v>73</v>
      </c>
      <c r="D125" s="157" t="s">
        <v>766</v>
      </c>
      <c r="E125" s="160" t="s">
        <v>767</v>
      </c>
      <c r="F125" s="157"/>
      <c r="G125" s="195">
        <f>SUM(G126)</f>
        <v>26000</v>
      </c>
    </row>
    <row r="126" spans="1:7" ht="30">
      <c r="A126" s="38" t="s">
        <v>818</v>
      </c>
      <c r="B126" s="157" t="s">
        <v>557</v>
      </c>
      <c r="C126" s="157" t="s">
        <v>73</v>
      </c>
      <c r="D126" s="157" t="s">
        <v>167</v>
      </c>
      <c r="E126" s="160" t="s">
        <v>819</v>
      </c>
      <c r="F126" s="157"/>
      <c r="G126" s="195">
        <f>SUM(G127)</f>
        <v>26000</v>
      </c>
    </row>
    <row r="127" spans="1:7" ht="27.75" customHeight="1">
      <c r="A127" s="164" t="s">
        <v>256</v>
      </c>
      <c r="B127" s="103" t="s">
        <v>557</v>
      </c>
      <c r="C127" s="157" t="s">
        <v>73</v>
      </c>
      <c r="D127" s="157" t="s">
        <v>167</v>
      </c>
      <c r="E127" s="160" t="s">
        <v>819</v>
      </c>
      <c r="F127" s="157" t="s">
        <v>69</v>
      </c>
      <c r="G127" s="195">
        <v>26000</v>
      </c>
    </row>
    <row r="128" spans="1:7" ht="60">
      <c r="A128" s="164" t="s">
        <v>393</v>
      </c>
      <c r="B128" s="103" t="s">
        <v>557</v>
      </c>
      <c r="C128" s="157" t="s">
        <v>73</v>
      </c>
      <c r="D128" s="157" t="s">
        <v>167</v>
      </c>
      <c r="E128" s="160" t="s">
        <v>394</v>
      </c>
      <c r="F128" s="157"/>
      <c r="G128" s="195">
        <f>SUM(G129)</f>
        <v>358500</v>
      </c>
    </row>
    <row r="129" spans="1:7" ht="30">
      <c r="A129" s="164" t="s">
        <v>395</v>
      </c>
      <c r="B129" s="103" t="s">
        <v>557</v>
      </c>
      <c r="C129" s="157" t="s">
        <v>73</v>
      </c>
      <c r="D129" s="157" t="s">
        <v>167</v>
      </c>
      <c r="E129" s="160" t="s">
        <v>396</v>
      </c>
      <c r="F129" s="157"/>
      <c r="G129" s="195">
        <f>SUM(G130+G132)</f>
        <v>358500</v>
      </c>
    </row>
    <row r="130" spans="1:7" ht="15">
      <c r="A130" s="38" t="s">
        <v>397</v>
      </c>
      <c r="B130" s="103" t="s">
        <v>557</v>
      </c>
      <c r="C130" s="157" t="s">
        <v>73</v>
      </c>
      <c r="D130" s="157" t="s">
        <v>167</v>
      </c>
      <c r="E130" s="160" t="s">
        <v>398</v>
      </c>
      <c r="F130" s="157"/>
      <c r="G130" s="184">
        <f>SUM(G131)</f>
        <v>194500</v>
      </c>
    </row>
    <row r="131" spans="1:7" ht="30">
      <c r="A131" s="164" t="s">
        <v>256</v>
      </c>
      <c r="B131" s="103" t="s">
        <v>557</v>
      </c>
      <c r="C131" s="157" t="s">
        <v>73</v>
      </c>
      <c r="D131" s="157" t="s">
        <v>167</v>
      </c>
      <c r="E131" s="160" t="s">
        <v>399</v>
      </c>
      <c r="F131" s="157" t="s">
        <v>69</v>
      </c>
      <c r="G131" s="184">
        <v>194500</v>
      </c>
    </row>
    <row r="132" spans="1:7" ht="20.25" customHeight="1">
      <c r="A132" s="164" t="s">
        <v>400</v>
      </c>
      <c r="B132" s="103" t="s">
        <v>557</v>
      </c>
      <c r="C132" s="157" t="s">
        <v>73</v>
      </c>
      <c r="D132" s="157" t="s">
        <v>167</v>
      </c>
      <c r="E132" s="160" t="s">
        <v>401</v>
      </c>
      <c r="F132" s="157"/>
      <c r="G132" s="184">
        <f>SUM(G133)</f>
        <v>164000</v>
      </c>
    </row>
    <row r="133" spans="1:7" ht="30">
      <c r="A133" s="164" t="s">
        <v>256</v>
      </c>
      <c r="B133" s="103" t="s">
        <v>557</v>
      </c>
      <c r="C133" s="157" t="s">
        <v>73</v>
      </c>
      <c r="D133" s="157" t="s">
        <v>167</v>
      </c>
      <c r="E133" s="160" t="s">
        <v>401</v>
      </c>
      <c r="F133" s="157" t="s">
        <v>69</v>
      </c>
      <c r="G133" s="184">
        <v>164000</v>
      </c>
    </row>
    <row r="134" spans="1:7" ht="43.5">
      <c r="A134" s="37" t="s">
        <v>384</v>
      </c>
      <c r="B134" s="103" t="s">
        <v>557</v>
      </c>
      <c r="C134" s="166" t="s">
        <v>73</v>
      </c>
      <c r="D134" s="166" t="s">
        <v>167</v>
      </c>
      <c r="E134" s="162" t="s">
        <v>385</v>
      </c>
      <c r="F134" s="166"/>
      <c r="G134" s="184">
        <f>SUM(G135)</f>
        <v>466000</v>
      </c>
    </row>
    <row r="135" spans="1:7" ht="78.75" customHeight="1">
      <c r="A135" s="38" t="s">
        <v>402</v>
      </c>
      <c r="B135" s="103" t="s">
        <v>557</v>
      </c>
      <c r="C135" s="157" t="s">
        <v>73</v>
      </c>
      <c r="D135" s="157" t="s">
        <v>167</v>
      </c>
      <c r="E135" s="160" t="s">
        <v>403</v>
      </c>
      <c r="F135" s="157"/>
      <c r="G135" s="195">
        <f>SUM(G137)</f>
        <v>466000</v>
      </c>
    </row>
    <row r="136" spans="1:7" ht="45">
      <c r="A136" s="38" t="s">
        <v>404</v>
      </c>
      <c r="B136" s="103" t="s">
        <v>557</v>
      </c>
      <c r="C136" s="157" t="s">
        <v>73</v>
      </c>
      <c r="D136" s="157" t="s">
        <v>167</v>
      </c>
      <c r="E136" s="160" t="s">
        <v>405</v>
      </c>
      <c r="F136" s="157"/>
      <c r="G136" s="195">
        <f>SUM(G137)</f>
        <v>466000</v>
      </c>
    </row>
    <row r="137" spans="1:7" ht="32.25" customHeight="1">
      <c r="A137" s="202" t="s">
        <v>168</v>
      </c>
      <c r="B137" s="103" t="s">
        <v>557</v>
      </c>
      <c r="C137" s="157" t="s">
        <v>73</v>
      </c>
      <c r="D137" s="157" t="s">
        <v>167</v>
      </c>
      <c r="E137" s="160" t="s">
        <v>406</v>
      </c>
      <c r="F137" s="157"/>
      <c r="G137" s="195">
        <f>SUM(G138)</f>
        <v>466000</v>
      </c>
    </row>
    <row r="138" spans="1:7" ht="30">
      <c r="A138" s="164" t="s">
        <v>256</v>
      </c>
      <c r="B138" s="103" t="s">
        <v>557</v>
      </c>
      <c r="C138" s="157" t="s">
        <v>73</v>
      </c>
      <c r="D138" s="157" t="s">
        <v>167</v>
      </c>
      <c r="E138" s="160" t="s">
        <v>406</v>
      </c>
      <c r="F138" s="157" t="s">
        <v>69</v>
      </c>
      <c r="G138" s="195">
        <v>466000</v>
      </c>
    </row>
    <row r="139" spans="1:7" ht="28.5">
      <c r="A139" s="173" t="s">
        <v>423</v>
      </c>
      <c r="B139" s="103" t="s">
        <v>557</v>
      </c>
      <c r="C139" s="166" t="s">
        <v>73</v>
      </c>
      <c r="D139" s="166" t="s">
        <v>167</v>
      </c>
      <c r="E139" s="162" t="s">
        <v>407</v>
      </c>
      <c r="F139" s="166"/>
      <c r="G139" s="184">
        <f>SUM(G140+G144+G148)</f>
        <v>277000</v>
      </c>
    </row>
    <row r="140" spans="1:7" ht="45">
      <c r="A140" s="164" t="s">
        <v>408</v>
      </c>
      <c r="B140" s="103" t="s">
        <v>557</v>
      </c>
      <c r="C140" s="157" t="s">
        <v>73</v>
      </c>
      <c r="D140" s="157" t="s">
        <v>167</v>
      </c>
      <c r="E140" s="160" t="s">
        <v>409</v>
      </c>
      <c r="F140" s="157"/>
      <c r="G140" s="195">
        <f>SUM(G141)</f>
        <v>20000</v>
      </c>
    </row>
    <row r="141" spans="1:7" ht="30">
      <c r="A141" s="164" t="s">
        <v>410</v>
      </c>
      <c r="B141" s="103" t="s">
        <v>557</v>
      </c>
      <c r="C141" s="157" t="s">
        <v>73</v>
      </c>
      <c r="D141" s="157" t="s">
        <v>167</v>
      </c>
      <c r="E141" s="160" t="s">
        <v>411</v>
      </c>
      <c r="F141" s="157"/>
      <c r="G141" s="195">
        <f>SUM(G142)</f>
        <v>20000</v>
      </c>
    </row>
    <row r="142" spans="1:7" ht="30">
      <c r="A142" s="202" t="s">
        <v>748</v>
      </c>
      <c r="B142" s="103" t="s">
        <v>557</v>
      </c>
      <c r="C142" s="157" t="s">
        <v>73</v>
      </c>
      <c r="D142" s="157" t="s">
        <v>167</v>
      </c>
      <c r="E142" s="160" t="s">
        <v>761</v>
      </c>
      <c r="F142" s="157"/>
      <c r="G142" s="195">
        <f>SUM(G143)</f>
        <v>20000</v>
      </c>
    </row>
    <row r="143" spans="1:7" ht="30">
      <c r="A143" s="164" t="s">
        <v>256</v>
      </c>
      <c r="B143" s="103" t="s">
        <v>557</v>
      </c>
      <c r="C143" s="157" t="s">
        <v>73</v>
      </c>
      <c r="D143" s="157" t="s">
        <v>167</v>
      </c>
      <c r="E143" s="160" t="s">
        <v>762</v>
      </c>
      <c r="F143" s="157" t="s">
        <v>69</v>
      </c>
      <c r="G143" s="195">
        <v>20000</v>
      </c>
    </row>
    <row r="144" spans="1:7" ht="45.75" customHeight="1">
      <c r="A144" s="164" t="s">
        <v>412</v>
      </c>
      <c r="B144" s="157" t="s">
        <v>557</v>
      </c>
      <c r="C144" s="157" t="s">
        <v>73</v>
      </c>
      <c r="D144" s="157" t="s">
        <v>167</v>
      </c>
      <c r="E144" s="160" t="s">
        <v>413</v>
      </c>
      <c r="F144" s="157"/>
      <c r="G144" s="195">
        <f>SUM(G146)</f>
        <v>20000</v>
      </c>
    </row>
    <row r="145" spans="1:7" ht="45">
      <c r="A145" s="164" t="s">
        <v>414</v>
      </c>
      <c r="B145" s="103" t="s">
        <v>557</v>
      </c>
      <c r="C145" s="157" t="s">
        <v>73</v>
      </c>
      <c r="D145" s="157" t="s">
        <v>167</v>
      </c>
      <c r="E145" s="160" t="s">
        <v>415</v>
      </c>
      <c r="F145" s="157"/>
      <c r="G145" s="195">
        <f>SUM(G146)</f>
        <v>20000</v>
      </c>
    </row>
    <row r="146" spans="1:7" ht="30">
      <c r="A146" s="202" t="s">
        <v>170</v>
      </c>
      <c r="B146" s="103" t="s">
        <v>557</v>
      </c>
      <c r="C146" s="157" t="s">
        <v>73</v>
      </c>
      <c r="D146" s="157" t="s">
        <v>167</v>
      </c>
      <c r="E146" s="160" t="s">
        <v>416</v>
      </c>
      <c r="F146" s="157"/>
      <c r="G146" s="195">
        <v>20000</v>
      </c>
    </row>
    <row r="147" spans="1:7" ht="30">
      <c r="A147" s="164" t="s">
        <v>256</v>
      </c>
      <c r="B147" s="103" t="s">
        <v>557</v>
      </c>
      <c r="C147" s="157" t="s">
        <v>73</v>
      </c>
      <c r="D147" s="157" t="s">
        <v>167</v>
      </c>
      <c r="E147" s="160" t="s">
        <v>417</v>
      </c>
      <c r="F147" s="157" t="s">
        <v>69</v>
      </c>
      <c r="G147" s="195">
        <v>20000</v>
      </c>
    </row>
    <row r="148" spans="1:7" s="1" customFormat="1" ht="58.5" customHeight="1">
      <c r="A148" s="164" t="s">
        <v>418</v>
      </c>
      <c r="B148" s="103" t="s">
        <v>557</v>
      </c>
      <c r="C148" s="157" t="s">
        <v>73</v>
      </c>
      <c r="D148" s="157" t="s">
        <v>167</v>
      </c>
      <c r="E148" s="160" t="s">
        <v>419</v>
      </c>
      <c r="F148" s="157"/>
      <c r="G148" s="195">
        <f>SUM(G149)</f>
        <v>237000</v>
      </c>
    </row>
    <row r="149" spans="1:7" s="1" customFormat="1" ht="75">
      <c r="A149" s="164" t="s">
        <v>420</v>
      </c>
      <c r="B149" s="103" t="s">
        <v>557</v>
      </c>
      <c r="C149" s="157" t="s">
        <v>73</v>
      </c>
      <c r="D149" s="157" t="s">
        <v>167</v>
      </c>
      <c r="E149" s="160" t="s">
        <v>421</v>
      </c>
      <c r="F149" s="157"/>
      <c r="G149" s="195">
        <f>SUM(G150)</f>
        <v>237000</v>
      </c>
    </row>
    <row r="150" spans="1:7" s="1" customFormat="1" ht="30">
      <c r="A150" s="38" t="s">
        <v>152</v>
      </c>
      <c r="B150" s="103" t="s">
        <v>557</v>
      </c>
      <c r="C150" s="157" t="s">
        <v>63</v>
      </c>
      <c r="D150" s="157" t="s">
        <v>73</v>
      </c>
      <c r="E150" s="160" t="s">
        <v>422</v>
      </c>
      <c r="F150" s="157"/>
      <c r="G150" s="195">
        <f>SUM(G151:G151)</f>
        <v>237000</v>
      </c>
    </row>
    <row r="151" spans="1:7" s="5" customFormat="1" ht="67.5" customHeight="1">
      <c r="A151" s="171" t="s">
        <v>255</v>
      </c>
      <c r="B151" s="103" t="s">
        <v>557</v>
      </c>
      <c r="C151" s="157" t="s">
        <v>63</v>
      </c>
      <c r="D151" s="157" t="s">
        <v>73</v>
      </c>
      <c r="E151" s="160" t="s">
        <v>422</v>
      </c>
      <c r="F151" s="157" t="s">
        <v>66</v>
      </c>
      <c r="G151" s="195">
        <v>237000</v>
      </c>
    </row>
    <row r="152" spans="1:7" s="1" customFormat="1" ht="15">
      <c r="A152" s="165" t="s">
        <v>272</v>
      </c>
      <c r="B152" s="103" t="s">
        <v>557</v>
      </c>
      <c r="C152" s="166" t="s">
        <v>273</v>
      </c>
      <c r="D152" s="166"/>
      <c r="E152" s="162"/>
      <c r="F152" s="166"/>
      <c r="G152" s="184">
        <v>4680300</v>
      </c>
    </row>
    <row r="153" spans="1:7" s="1" customFormat="1" ht="15">
      <c r="A153" s="165" t="s">
        <v>274</v>
      </c>
      <c r="B153" s="103" t="s">
        <v>557</v>
      </c>
      <c r="C153" s="166" t="s">
        <v>273</v>
      </c>
      <c r="D153" s="166" t="s">
        <v>65</v>
      </c>
      <c r="E153" s="162"/>
      <c r="F153" s="166"/>
      <c r="G153" s="184">
        <f>SUM(G154)</f>
        <v>3282100</v>
      </c>
    </row>
    <row r="154" spans="1:7" s="1" customFormat="1" ht="51.75" customHeight="1">
      <c r="A154" s="167" t="s">
        <v>749</v>
      </c>
      <c r="B154" s="103" t="s">
        <v>557</v>
      </c>
      <c r="C154" s="157" t="s">
        <v>273</v>
      </c>
      <c r="D154" s="157" t="s">
        <v>65</v>
      </c>
      <c r="E154" s="160" t="s">
        <v>750</v>
      </c>
      <c r="F154" s="157"/>
      <c r="G154" s="195">
        <f>SUM(G155)</f>
        <v>3282100</v>
      </c>
    </row>
    <row r="155" spans="1:7" s="1" customFormat="1" ht="75">
      <c r="A155" s="164" t="s">
        <v>751</v>
      </c>
      <c r="B155" s="157" t="s">
        <v>557</v>
      </c>
      <c r="C155" s="157" t="s">
        <v>273</v>
      </c>
      <c r="D155" s="157" t="s">
        <v>65</v>
      </c>
      <c r="E155" s="160" t="s">
        <v>752</v>
      </c>
      <c r="F155" s="157"/>
      <c r="G155" s="195">
        <f>SUM(G156+G159)</f>
        <v>3282100</v>
      </c>
    </row>
    <row r="156" spans="1:7" s="1" customFormat="1" ht="30">
      <c r="A156" s="164" t="s">
        <v>754</v>
      </c>
      <c r="B156" s="103" t="s">
        <v>557</v>
      </c>
      <c r="C156" s="157" t="s">
        <v>273</v>
      </c>
      <c r="D156" s="157" t="s">
        <v>65</v>
      </c>
      <c r="E156" s="160" t="s">
        <v>753</v>
      </c>
      <c r="F156" s="157"/>
      <c r="G156" s="195">
        <f>SUM(G157)</f>
        <v>2094600</v>
      </c>
    </row>
    <row r="157" spans="1:7" ht="30">
      <c r="A157" s="164" t="s">
        <v>756</v>
      </c>
      <c r="B157" s="103" t="s">
        <v>557</v>
      </c>
      <c r="C157" s="157" t="s">
        <v>273</v>
      </c>
      <c r="D157" s="157" t="s">
        <v>65</v>
      </c>
      <c r="E157" s="160" t="s">
        <v>755</v>
      </c>
      <c r="F157" s="157"/>
      <c r="G157" s="195">
        <f>SUM(G158)</f>
        <v>2094600</v>
      </c>
    </row>
    <row r="158" spans="1:7" ht="30">
      <c r="A158" s="164" t="s">
        <v>294</v>
      </c>
      <c r="B158" s="103" t="s">
        <v>557</v>
      </c>
      <c r="C158" s="157" t="s">
        <v>273</v>
      </c>
      <c r="D158" s="157" t="s">
        <v>65</v>
      </c>
      <c r="E158" s="160" t="s">
        <v>755</v>
      </c>
      <c r="F158" s="157" t="s">
        <v>49</v>
      </c>
      <c r="G158" s="195">
        <v>2094600</v>
      </c>
    </row>
    <row r="159" spans="1:7" ht="90">
      <c r="A159" s="164" t="s">
        <v>795</v>
      </c>
      <c r="B159" s="103" t="s">
        <v>557</v>
      </c>
      <c r="C159" s="157" t="s">
        <v>273</v>
      </c>
      <c r="D159" s="157" t="s">
        <v>65</v>
      </c>
      <c r="E159" s="160" t="s">
        <v>787</v>
      </c>
      <c r="F159" s="157"/>
      <c r="G159" s="195">
        <f>SUM(G160)</f>
        <v>1187500</v>
      </c>
    </row>
    <row r="160" spans="1:7" ht="30">
      <c r="A160" s="164" t="s">
        <v>790</v>
      </c>
      <c r="B160" s="103" t="s">
        <v>557</v>
      </c>
      <c r="C160" s="157" t="s">
        <v>273</v>
      </c>
      <c r="D160" s="157" t="s">
        <v>65</v>
      </c>
      <c r="E160" s="160" t="s">
        <v>789</v>
      </c>
      <c r="F160" s="157"/>
      <c r="G160" s="195">
        <f>SUM(G161)</f>
        <v>1187500</v>
      </c>
    </row>
    <row r="161" spans="1:7" ht="15">
      <c r="A161" s="164" t="s">
        <v>74</v>
      </c>
      <c r="B161" s="103" t="s">
        <v>557</v>
      </c>
      <c r="C161" s="157" t="s">
        <v>273</v>
      </c>
      <c r="D161" s="157" t="s">
        <v>65</v>
      </c>
      <c r="E161" s="160" t="s">
        <v>789</v>
      </c>
      <c r="F161" s="157" t="s">
        <v>201</v>
      </c>
      <c r="G161" s="195">
        <v>1187500</v>
      </c>
    </row>
    <row r="162" spans="1:7" ht="15">
      <c r="A162" s="165" t="s">
        <v>792</v>
      </c>
      <c r="B162" s="103" t="s">
        <v>557</v>
      </c>
      <c r="C162" s="166" t="s">
        <v>273</v>
      </c>
      <c r="D162" s="166" t="s">
        <v>68</v>
      </c>
      <c r="E162" s="162"/>
      <c r="F162" s="166"/>
      <c r="G162" s="184">
        <f>SUM(G163+G168)</f>
        <v>623200</v>
      </c>
    </row>
    <row r="163" spans="1:7" ht="30">
      <c r="A163" s="164" t="s">
        <v>779</v>
      </c>
      <c r="B163" s="103" t="s">
        <v>557</v>
      </c>
      <c r="C163" s="157" t="s">
        <v>273</v>
      </c>
      <c r="D163" s="157" t="s">
        <v>68</v>
      </c>
      <c r="E163" s="160" t="s">
        <v>778</v>
      </c>
      <c r="F163" s="157"/>
      <c r="G163" s="195">
        <f>SUM(G164)</f>
        <v>434200</v>
      </c>
    </row>
    <row r="164" spans="1:7" s="1" customFormat="1" ht="60">
      <c r="A164" s="164" t="s">
        <v>793</v>
      </c>
      <c r="B164" s="103" t="s">
        <v>557</v>
      </c>
      <c r="C164" s="157" t="s">
        <v>273</v>
      </c>
      <c r="D164" s="157" t="s">
        <v>68</v>
      </c>
      <c r="E164" s="160" t="s">
        <v>777</v>
      </c>
      <c r="F164" s="157"/>
      <c r="G164" s="195">
        <f>SUM(G165)</f>
        <v>434200</v>
      </c>
    </row>
    <row r="165" spans="1:7" ht="60" customHeight="1">
      <c r="A165" s="164" t="s">
        <v>780</v>
      </c>
      <c r="B165" s="103" t="s">
        <v>557</v>
      </c>
      <c r="C165" s="157" t="s">
        <v>273</v>
      </c>
      <c r="D165" s="157" t="s">
        <v>68</v>
      </c>
      <c r="E165" s="160" t="s">
        <v>781</v>
      </c>
      <c r="F165" s="157"/>
      <c r="G165" s="195">
        <f>SUM(G166)</f>
        <v>434200</v>
      </c>
    </row>
    <row r="166" spans="1:7" ht="30">
      <c r="A166" s="164" t="s">
        <v>783</v>
      </c>
      <c r="B166" s="157" t="s">
        <v>557</v>
      </c>
      <c r="C166" s="157" t="s">
        <v>273</v>
      </c>
      <c r="D166" s="157" t="s">
        <v>68</v>
      </c>
      <c r="E166" s="160" t="s">
        <v>782</v>
      </c>
      <c r="F166" s="157"/>
      <c r="G166" s="195">
        <f>SUM(G167)</f>
        <v>434200</v>
      </c>
    </row>
    <row r="167" spans="1:7" ht="15">
      <c r="A167" s="164" t="s">
        <v>74</v>
      </c>
      <c r="B167" s="103" t="s">
        <v>557</v>
      </c>
      <c r="C167" s="157" t="s">
        <v>273</v>
      </c>
      <c r="D167" s="157" t="s">
        <v>383</v>
      </c>
      <c r="E167" s="160" t="s">
        <v>782</v>
      </c>
      <c r="F167" s="157" t="s">
        <v>201</v>
      </c>
      <c r="G167" s="195">
        <v>434200</v>
      </c>
    </row>
    <row r="168" spans="1:7" ht="28.5">
      <c r="A168" s="206" t="s">
        <v>154</v>
      </c>
      <c r="B168" s="103" t="s">
        <v>557</v>
      </c>
      <c r="C168" s="166" t="s">
        <v>273</v>
      </c>
      <c r="D168" s="166" t="s">
        <v>68</v>
      </c>
      <c r="E168" s="162" t="s">
        <v>335</v>
      </c>
      <c r="F168" s="166"/>
      <c r="G168" s="184">
        <f>SUM(G169)</f>
        <v>189000</v>
      </c>
    </row>
    <row r="169" spans="1:7" ht="33" customHeight="1">
      <c r="A169" s="38" t="s">
        <v>155</v>
      </c>
      <c r="B169" s="103" t="s">
        <v>557</v>
      </c>
      <c r="C169" s="157" t="s">
        <v>273</v>
      </c>
      <c r="D169" s="157" t="s">
        <v>68</v>
      </c>
      <c r="E169" s="160" t="s">
        <v>367</v>
      </c>
      <c r="F169" s="157"/>
      <c r="G169" s="195">
        <f>SUM(G170)</f>
        <v>189000</v>
      </c>
    </row>
    <row r="170" spans="1:7" ht="32.25" customHeight="1">
      <c r="A170" s="164" t="s">
        <v>820</v>
      </c>
      <c r="B170" s="103" t="s">
        <v>557</v>
      </c>
      <c r="C170" s="157" t="s">
        <v>273</v>
      </c>
      <c r="D170" s="157" t="s">
        <v>68</v>
      </c>
      <c r="E170" s="160" t="s">
        <v>796</v>
      </c>
      <c r="F170" s="157"/>
      <c r="G170" s="195">
        <f>SUM(G171)</f>
        <v>189000</v>
      </c>
    </row>
    <row r="171" spans="1:7" ht="15">
      <c r="A171" s="164" t="s">
        <v>74</v>
      </c>
      <c r="B171" s="103" t="s">
        <v>557</v>
      </c>
      <c r="C171" s="157" t="s">
        <v>273</v>
      </c>
      <c r="D171" s="157" t="s">
        <v>68</v>
      </c>
      <c r="E171" s="160" t="s">
        <v>796</v>
      </c>
      <c r="F171" s="157" t="s">
        <v>201</v>
      </c>
      <c r="G171" s="195">
        <v>189000</v>
      </c>
    </row>
    <row r="172" spans="1:7" ht="23.25" customHeight="1">
      <c r="A172" s="165" t="s">
        <v>791</v>
      </c>
      <c r="B172" s="103" t="s">
        <v>557</v>
      </c>
      <c r="C172" s="166" t="s">
        <v>273</v>
      </c>
      <c r="D172" s="166" t="s">
        <v>273</v>
      </c>
      <c r="E172" s="160"/>
      <c r="F172" s="157"/>
      <c r="G172" s="195">
        <f>SUM(G173+G178)</f>
        <v>775000</v>
      </c>
    </row>
    <row r="173" spans="1:7" ht="30">
      <c r="A173" s="164" t="s">
        <v>779</v>
      </c>
      <c r="B173" s="103" t="s">
        <v>557</v>
      </c>
      <c r="C173" s="157" t="s">
        <v>273</v>
      </c>
      <c r="D173" s="157" t="s">
        <v>273</v>
      </c>
      <c r="E173" s="160" t="s">
        <v>778</v>
      </c>
      <c r="F173" s="157"/>
      <c r="G173" s="195">
        <f>SUM(G174)</f>
        <v>237000</v>
      </c>
    </row>
    <row r="174" spans="1:7" ht="60.75" customHeight="1">
      <c r="A174" s="167" t="s">
        <v>797</v>
      </c>
      <c r="B174" s="103" t="s">
        <v>557</v>
      </c>
      <c r="C174" s="157" t="s">
        <v>273</v>
      </c>
      <c r="D174" s="157" t="s">
        <v>273</v>
      </c>
      <c r="E174" s="160" t="s">
        <v>777</v>
      </c>
      <c r="F174" s="157"/>
      <c r="G174" s="195">
        <f>SUM(G175)</f>
        <v>237000</v>
      </c>
    </row>
    <row r="175" spans="1:7" s="5" customFormat="1" ht="27.75" customHeight="1">
      <c r="A175" s="164" t="s">
        <v>780</v>
      </c>
      <c r="B175" s="103" t="s">
        <v>557</v>
      </c>
      <c r="C175" s="157" t="s">
        <v>273</v>
      </c>
      <c r="D175" s="157" t="s">
        <v>273</v>
      </c>
      <c r="E175" s="160" t="s">
        <v>781</v>
      </c>
      <c r="F175" s="157"/>
      <c r="G175" s="195">
        <f>SUM(G176)</f>
        <v>237000</v>
      </c>
    </row>
    <row r="176" spans="1:7" s="1" customFormat="1" ht="45">
      <c r="A176" s="164" t="s">
        <v>786</v>
      </c>
      <c r="B176" s="103" t="s">
        <v>557</v>
      </c>
      <c r="C176" s="157" t="s">
        <v>273</v>
      </c>
      <c r="D176" s="157" t="s">
        <v>273</v>
      </c>
      <c r="E176" s="160" t="s">
        <v>821</v>
      </c>
      <c r="F176" s="157"/>
      <c r="G176" s="195">
        <f>SUM(G177)</f>
        <v>237000</v>
      </c>
    </row>
    <row r="177" spans="1:7" s="1" customFormat="1" ht="15">
      <c r="A177" s="164" t="s">
        <v>74</v>
      </c>
      <c r="B177" s="103" t="s">
        <v>557</v>
      </c>
      <c r="C177" s="157" t="s">
        <v>273</v>
      </c>
      <c r="D177" s="157" t="s">
        <v>273</v>
      </c>
      <c r="E177" s="160" t="s">
        <v>821</v>
      </c>
      <c r="F177" s="157" t="s">
        <v>201</v>
      </c>
      <c r="G177" s="195">
        <v>237000</v>
      </c>
    </row>
    <row r="178" spans="1:7" s="1" customFormat="1" ht="50.25" customHeight="1">
      <c r="A178" s="167" t="s">
        <v>749</v>
      </c>
      <c r="B178" s="103" t="s">
        <v>557</v>
      </c>
      <c r="C178" s="157" t="s">
        <v>273</v>
      </c>
      <c r="D178" s="157" t="s">
        <v>273</v>
      </c>
      <c r="E178" s="160" t="s">
        <v>750</v>
      </c>
      <c r="F178" s="157"/>
      <c r="G178" s="195">
        <f>SUM(G179+G183)</f>
        <v>538000</v>
      </c>
    </row>
    <row r="179" spans="1:7" s="1" customFormat="1" ht="75">
      <c r="A179" s="167" t="s">
        <v>759</v>
      </c>
      <c r="B179" s="103" t="s">
        <v>557</v>
      </c>
      <c r="C179" s="157" t="s">
        <v>273</v>
      </c>
      <c r="D179" s="157" t="s">
        <v>273</v>
      </c>
      <c r="E179" s="160" t="s">
        <v>758</v>
      </c>
      <c r="F179" s="157"/>
      <c r="G179" s="195">
        <f>SUM(G180)</f>
        <v>118500</v>
      </c>
    </row>
    <row r="180" spans="1:7" s="1" customFormat="1" ht="139.5" customHeight="1">
      <c r="A180" s="167" t="s">
        <v>784</v>
      </c>
      <c r="B180" s="103" t="s">
        <v>557</v>
      </c>
      <c r="C180" s="157" t="s">
        <v>273</v>
      </c>
      <c r="D180" s="157" t="s">
        <v>273</v>
      </c>
      <c r="E180" s="160" t="s">
        <v>785</v>
      </c>
      <c r="F180" s="157"/>
      <c r="G180" s="195">
        <f>SUM(G181)</f>
        <v>118500</v>
      </c>
    </row>
    <row r="181" spans="1:7" ht="45">
      <c r="A181" s="167" t="s">
        <v>786</v>
      </c>
      <c r="B181" s="103" t="s">
        <v>557</v>
      </c>
      <c r="C181" s="157" t="s">
        <v>273</v>
      </c>
      <c r="D181" s="157" t="s">
        <v>273</v>
      </c>
      <c r="E181" s="160" t="s">
        <v>798</v>
      </c>
      <c r="F181" s="157"/>
      <c r="G181" s="195">
        <f>SUM(G182)</f>
        <v>118500</v>
      </c>
    </row>
    <row r="182" spans="1:7" ht="15">
      <c r="A182" s="167" t="s">
        <v>74</v>
      </c>
      <c r="B182" s="103" t="s">
        <v>557</v>
      </c>
      <c r="C182" s="157" t="s">
        <v>273</v>
      </c>
      <c r="D182" s="157" t="s">
        <v>273</v>
      </c>
      <c r="E182" s="160" t="s">
        <v>798</v>
      </c>
      <c r="F182" s="157" t="s">
        <v>201</v>
      </c>
      <c r="G182" s="195">
        <v>118500</v>
      </c>
    </row>
    <row r="183" spans="1:7" ht="75">
      <c r="A183" s="167" t="s">
        <v>751</v>
      </c>
      <c r="B183" s="103" t="s">
        <v>557</v>
      </c>
      <c r="C183" s="157" t="s">
        <v>273</v>
      </c>
      <c r="D183" s="157" t="s">
        <v>273</v>
      </c>
      <c r="E183" s="160" t="s">
        <v>752</v>
      </c>
      <c r="F183" s="157"/>
      <c r="G183" s="195">
        <f>SUM(G184)</f>
        <v>419500</v>
      </c>
    </row>
    <row r="184" spans="1:7" ht="27" customHeight="1">
      <c r="A184" s="167" t="s">
        <v>788</v>
      </c>
      <c r="B184" s="103" t="s">
        <v>557</v>
      </c>
      <c r="C184" s="157" t="s">
        <v>273</v>
      </c>
      <c r="D184" s="157" t="s">
        <v>273</v>
      </c>
      <c r="E184" s="160" t="s">
        <v>787</v>
      </c>
      <c r="F184" s="157"/>
      <c r="G184" s="195">
        <f>SUM(G185)</f>
        <v>419500</v>
      </c>
    </row>
    <row r="185" spans="1:7" s="5" customFormat="1" ht="30">
      <c r="A185" s="167" t="s">
        <v>790</v>
      </c>
      <c r="B185" s="103" t="s">
        <v>557</v>
      </c>
      <c r="C185" s="157" t="s">
        <v>273</v>
      </c>
      <c r="D185" s="157" t="s">
        <v>273</v>
      </c>
      <c r="E185" s="160" t="s">
        <v>799</v>
      </c>
      <c r="F185" s="157"/>
      <c r="G185" s="195">
        <f>SUM(G186)</f>
        <v>419500</v>
      </c>
    </row>
    <row r="186" spans="1:7" s="1" customFormat="1" ht="15">
      <c r="A186" s="167" t="s">
        <v>74</v>
      </c>
      <c r="B186" s="103" t="s">
        <v>557</v>
      </c>
      <c r="C186" s="157" t="s">
        <v>273</v>
      </c>
      <c r="D186" s="157" t="s">
        <v>273</v>
      </c>
      <c r="E186" s="160" t="s">
        <v>799</v>
      </c>
      <c r="F186" s="157" t="s">
        <v>201</v>
      </c>
      <c r="G186" s="195">
        <v>419500</v>
      </c>
    </row>
    <row r="187" spans="1:7" s="1" customFormat="1" ht="16.5" customHeight="1">
      <c r="A187" s="168" t="s">
        <v>78</v>
      </c>
      <c r="B187" s="103" t="s">
        <v>557</v>
      </c>
      <c r="C187" s="166" t="s">
        <v>80</v>
      </c>
      <c r="D187" s="162"/>
      <c r="E187" s="162"/>
      <c r="F187" s="157"/>
      <c r="G187" s="184">
        <f>SUM(G188+G208+G237+G248)</f>
        <v>280093381</v>
      </c>
    </row>
    <row r="188" spans="1:7" ht="15">
      <c r="A188" s="169" t="s">
        <v>79</v>
      </c>
      <c r="B188" s="103" t="s">
        <v>557</v>
      </c>
      <c r="C188" s="166" t="s">
        <v>80</v>
      </c>
      <c r="D188" s="166" t="s">
        <v>63</v>
      </c>
      <c r="E188" s="162"/>
      <c r="F188" s="157"/>
      <c r="G188" s="184">
        <f>SUM(G189)</f>
        <v>51428316</v>
      </c>
    </row>
    <row r="189" spans="1:7" ht="35.25" customHeight="1">
      <c r="A189" s="167" t="s">
        <v>426</v>
      </c>
      <c r="B189" s="157" t="s">
        <v>557</v>
      </c>
      <c r="C189" s="157" t="s">
        <v>80</v>
      </c>
      <c r="D189" s="157" t="s">
        <v>63</v>
      </c>
      <c r="E189" s="160" t="s">
        <v>424</v>
      </c>
      <c r="F189" s="157"/>
      <c r="G189" s="195">
        <f>SUM(G190+G197+G204)</f>
        <v>51428316</v>
      </c>
    </row>
    <row r="190" spans="1:7" ht="61.5" customHeight="1">
      <c r="A190" s="167" t="s">
        <v>763</v>
      </c>
      <c r="B190" s="103" t="s">
        <v>557</v>
      </c>
      <c r="C190" s="157" t="s">
        <v>80</v>
      </c>
      <c r="D190" s="157" t="s">
        <v>63</v>
      </c>
      <c r="E190" s="160" t="s">
        <v>505</v>
      </c>
      <c r="F190" s="157"/>
      <c r="G190" s="210">
        <f>SUM(G191)</f>
        <v>14937945</v>
      </c>
    </row>
    <row r="191" spans="1:7" ht="45">
      <c r="A191" s="167" t="s">
        <v>509</v>
      </c>
      <c r="B191" s="103" t="s">
        <v>557</v>
      </c>
      <c r="C191" s="157" t="s">
        <v>80</v>
      </c>
      <c r="D191" s="157" t="s">
        <v>63</v>
      </c>
      <c r="E191" s="160" t="s">
        <v>514</v>
      </c>
      <c r="F191" s="157"/>
      <c r="G191" s="210">
        <f>SUM(G192+G195)</f>
        <v>14937945</v>
      </c>
    </row>
    <row r="192" spans="1:7" s="5" customFormat="1" ht="30" customHeight="1">
      <c r="A192" s="167" t="s">
        <v>261</v>
      </c>
      <c r="B192" s="103" t="s">
        <v>557</v>
      </c>
      <c r="C192" s="157" t="s">
        <v>80</v>
      </c>
      <c r="D192" s="157" t="s">
        <v>63</v>
      </c>
      <c r="E192" s="160" t="s">
        <v>515</v>
      </c>
      <c r="F192" s="157"/>
      <c r="G192" s="210">
        <f>SUM(G193:G194)</f>
        <v>14896241</v>
      </c>
    </row>
    <row r="193" spans="1:7" s="5" customFormat="1" ht="30.75" customHeight="1">
      <c r="A193" s="164" t="s">
        <v>256</v>
      </c>
      <c r="B193" s="103" t="s">
        <v>557</v>
      </c>
      <c r="C193" s="157" t="s">
        <v>80</v>
      </c>
      <c r="D193" s="157" t="s">
        <v>63</v>
      </c>
      <c r="E193" s="160" t="s">
        <v>511</v>
      </c>
      <c r="F193" s="157" t="s">
        <v>69</v>
      </c>
      <c r="G193" s="195">
        <v>13757699</v>
      </c>
    </row>
    <row r="194" spans="1:7" ht="15">
      <c r="A194" s="167" t="s">
        <v>71</v>
      </c>
      <c r="B194" s="103" t="s">
        <v>557</v>
      </c>
      <c r="C194" s="157" t="s">
        <v>80</v>
      </c>
      <c r="D194" s="157" t="s">
        <v>63</v>
      </c>
      <c r="E194" s="160" t="s">
        <v>511</v>
      </c>
      <c r="F194" s="157" t="s">
        <v>70</v>
      </c>
      <c r="G194" s="195">
        <v>1138542</v>
      </c>
    </row>
    <row r="195" spans="1:7" ht="45">
      <c r="A195" s="167" t="s">
        <v>282</v>
      </c>
      <c r="B195" s="103" t="s">
        <v>557</v>
      </c>
      <c r="C195" s="157" t="s">
        <v>80</v>
      </c>
      <c r="D195" s="157" t="s">
        <v>63</v>
      </c>
      <c r="E195" s="160" t="s">
        <v>513</v>
      </c>
      <c r="F195" s="157"/>
      <c r="G195" s="195">
        <f>SUM(G196)</f>
        <v>41704</v>
      </c>
    </row>
    <row r="196" spans="1:7" ht="60">
      <c r="A196" s="171" t="s">
        <v>255</v>
      </c>
      <c r="B196" s="103" t="s">
        <v>557</v>
      </c>
      <c r="C196" s="157" t="s">
        <v>80</v>
      </c>
      <c r="D196" s="157" t="s">
        <v>63</v>
      </c>
      <c r="E196" s="160" t="s">
        <v>512</v>
      </c>
      <c r="F196" s="157" t="s">
        <v>66</v>
      </c>
      <c r="G196" s="195">
        <v>41704</v>
      </c>
    </row>
    <row r="197" spans="1:7" ht="52.5" customHeight="1">
      <c r="A197" s="167" t="s">
        <v>427</v>
      </c>
      <c r="B197" s="103" t="s">
        <v>557</v>
      </c>
      <c r="C197" s="157" t="s">
        <v>80</v>
      </c>
      <c r="D197" s="157" t="s">
        <v>63</v>
      </c>
      <c r="E197" s="160" t="s">
        <v>425</v>
      </c>
      <c r="F197" s="157"/>
      <c r="G197" s="195">
        <f>SUM(G198)</f>
        <v>36290371</v>
      </c>
    </row>
    <row r="198" spans="1:7" ht="30">
      <c r="A198" s="167" t="s">
        <v>429</v>
      </c>
      <c r="B198" s="103" t="s">
        <v>557</v>
      </c>
      <c r="C198" s="157" t="s">
        <v>80</v>
      </c>
      <c r="D198" s="157" t="s">
        <v>63</v>
      </c>
      <c r="E198" s="160" t="s">
        <v>428</v>
      </c>
      <c r="F198" s="157"/>
      <c r="G198" s="195">
        <f>SUM(G199+G202)</f>
        <v>36290371</v>
      </c>
    </row>
    <row r="199" spans="1:7" ht="90">
      <c r="A199" s="167" t="s">
        <v>262</v>
      </c>
      <c r="B199" s="103" t="s">
        <v>557</v>
      </c>
      <c r="C199" s="157" t="s">
        <v>80</v>
      </c>
      <c r="D199" s="157" t="s">
        <v>63</v>
      </c>
      <c r="E199" s="160" t="s">
        <v>502</v>
      </c>
      <c r="F199" s="157"/>
      <c r="G199" s="195">
        <f>SUM(G200:G201)</f>
        <v>27235771</v>
      </c>
    </row>
    <row r="200" spans="1:7" ht="25.5" customHeight="1">
      <c r="A200" s="171" t="s">
        <v>255</v>
      </c>
      <c r="B200" s="157" t="s">
        <v>557</v>
      </c>
      <c r="C200" s="157" t="s">
        <v>80</v>
      </c>
      <c r="D200" s="157" t="s">
        <v>63</v>
      </c>
      <c r="E200" s="160" t="s">
        <v>502</v>
      </c>
      <c r="F200" s="157" t="s">
        <v>66</v>
      </c>
      <c r="G200" s="195">
        <v>27075012</v>
      </c>
    </row>
    <row r="201" spans="1:7" ht="31.5" customHeight="1">
      <c r="A201" s="164" t="s">
        <v>256</v>
      </c>
      <c r="B201" s="103" t="s">
        <v>557</v>
      </c>
      <c r="C201" s="157" t="s">
        <v>80</v>
      </c>
      <c r="D201" s="157" t="s">
        <v>63</v>
      </c>
      <c r="E201" s="160" t="s">
        <v>503</v>
      </c>
      <c r="F201" s="157" t="s">
        <v>69</v>
      </c>
      <c r="G201" s="195">
        <v>160759</v>
      </c>
    </row>
    <row r="202" spans="1:7" ht="30">
      <c r="A202" s="167" t="s">
        <v>261</v>
      </c>
      <c r="B202" s="103" t="s">
        <v>557</v>
      </c>
      <c r="C202" s="157" t="s">
        <v>80</v>
      </c>
      <c r="D202" s="157" t="s">
        <v>63</v>
      </c>
      <c r="E202" s="160" t="s">
        <v>506</v>
      </c>
      <c r="F202" s="157"/>
      <c r="G202" s="195">
        <f>SUM(G203:G203)</f>
        <v>9054600</v>
      </c>
    </row>
    <row r="203" spans="1:7" ht="60">
      <c r="A203" s="171" t="s">
        <v>255</v>
      </c>
      <c r="B203" s="103" t="s">
        <v>557</v>
      </c>
      <c r="C203" s="157" t="s">
        <v>80</v>
      </c>
      <c r="D203" s="157" t="s">
        <v>63</v>
      </c>
      <c r="E203" s="160" t="s">
        <v>507</v>
      </c>
      <c r="F203" s="157" t="s">
        <v>66</v>
      </c>
      <c r="G203" s="195">
        <v>9054600</v>
      </c>
    </row>
    <row r="204" spans="1:7" ht="63.75" customHeight="1">
      <c r="A204" s="172" t="s">
        <v>804</v>
      </c>
      <c r="B204" s="103" t="s">
        <v>557</v>
      </c>
      <c r="C204" s="157" t="s">
        <v>80</v>
      </c>
      <c r="D204" s="157" t="s">
        <v>63</v>
      </c>
      <c r="E204" s="160" t="s">
        <v>805</v>
      </c>
      <c r="F204" s="157"/>
      <c r="G204" s="195">
        <f>SUM(G205)</f>
        <v>200000</v>
      </c>
    </row>
    <row r="205" spans="1:7" ht="30">
      <c r="A205" s="172" t="s">
        <v>806</v>
      </c>
      <c r="B205" s="103" t="s">
        <v>557</v>
      </c>
      <c r="C205" s="157" t="s">
        <v>80</v>
      </c>
      <c r="D205" s="157" t="s">
        <v>63</v>
      </c>
      <c r="E205" s="160" t="s">
        <v>807</v>
      </c>
      <c r="F205" s="157"/>
      <c r="G205" s="195">
        <f>SUM(G206)</f>
        <v>200000</v>
      </c>
    </row>
    <row r="206" spans="1:7" ht="30">
      <c r="A206" s="172" t="s">
        <v>261</v>
      </c>
      <c r="B206" s="103" t="s">
        <v>557</v>
      </c>
      <c r="C206" s="157" t="s">
        <v>80</v>
      </c>
      <c r="D206" s="157" t="s">
        <v>63</v>
      </c>
      <c r="E206" s="160" t="s">
        <v>808</v>
      </c>
      <c r="F206" s="157"/>
      <c r="G206" s="195">
        <f>SUM(G207)</f>
        <v>200000</v>
      </c>
    </row>
    <row r="207" spans="1:7" ht="30" customHeight="1">
      <c r="A207" s="172" t="s">
        <v>256</v>
      </c>
      <c r="B207" s="103" t="s">
        <v>557</v>
      </c>
      <c r="C207" s="157" t="s">
        <v>80</v>
      </c>
      <c r="D207" s="157" t="s">
        <v>63</v>
      </c>
      <c r="E207" s="160" t="s">
        <v>809</v>
      </c>
      <c r="F207" s="157" t="s">
        <v>69</v>
      </c>
      <c r="G207" s="195">
        <v>200000</v>
      </c>
    </row>
    <row r="208" spans="1:7" ht="15">
      <c r="A208" s="169" t="s">
        <v>81</v>
      </c>
      <c r="B208" s="103" t="s">
        <v>557</v>
      </c>
      <c r="C208" s="166" t="s">
        <v>80</v>
      </c>
      <c r="D208" s="166" t="s">
        <v>65</v>
      </c>
      <c r="E208" s="162"/>
      <c r="F208" s="157"/>
      <c r="G208" s="184">
        <f>SUM(G209)</f>
        <v>219876279</v>
      </c>
    </row>
    <row r="209" spans="1:7" ht="37.5" customHeight="1">
      <c r="A209" s="167" t="s">
        <v>488</v>
      </c>
      <c r="B209" s="103" t="s">
        <v>557</v>
      </c>
      <c r="C209" s="157" t="s">
        <v>80</v>
      </c>
      <c r="D209" s="157" t="s">
        <v>65</v>
      </c>
      <c r="E209" s="160" t="s">
        <v>424</v>
      </c>
      <c r="F209" s="157"/>
      <c r="G209" s="195">
        <f>SUM(G210+G220+G227+G233)</f>
        <v>219876279</v>
      </c>
    </row>
    <row r="210" spans="1:7" ht="60">
      <c r="A210" s="167" t="s">
        <v>504</v>
      </c>
      <c r="B210" s="103" t="s">
        <v>557</v>
      </c>
      <c r="C210" s="157" t="s">
        <v>293</v>
      </c>
      <c r="D210" s="157" t="s">
        <v>65</v>
      </c>
      <c r="E210" s="160" t="s">
        <v>505</v>
      </c>
      <c r="F210" s="157"/>
      <c r="G210" s="195">
        <f>SUM(G211)</f>
        <v>46490627</v>
      </c>
    </row>
    <row r="211" spans="1:7" ht="54" customHeight="1">
      <c r="A211" s="167" t="s">
        <v>509</v>
      </c>
      <c r="B211" s="157" t="s">
        <v>557</v>
      </c>
      <c r="C211" s="157" t="s">
        <v>80</v>
      </c>
      <c r="D211" s="157" t="s">
        <v>65</v>
      </c>
      <c r="E211" s="160" t="s">
        <v>514</v>
      </c>
      <c r="F211" s="157"/>
      <c r="G211" s="195">
        <f>SUM(G212+G216+G218)</f>
        <v>46490627</v>
      </c>
    </row>
    <row r="212" spans="1:7" ht="31.5" customHeight="1">
      <c r="A212" s="167" t="s">
        <v>261</v>
      </c>
      <c r="B212" s="103" t="s">
        <v>557</v>
      </c>
      <c r="C212" s="157" t="s">
        <v>80</v>
      </c>
      <c r="D212" s="157" t="s">
        <v>65</v>
      </c>
      <c r="E212" s="160" t="s">
        <v>515</v>
      </c>
      <c r="F212" s="157"/>
      <c r="G212" s="195">
        <f>SUM(G213:G215)</f>
        <v>41676640</v>
      </c>
    </row>
    <row r="213" spans="1:7" ht="30">
      <c r="A213" s="167" t="s">
        <v>256</v>
      </c>
      <c r="B213" s="103" t="s">
        <v>557</v>
      </c>
      <c r="C213" s="157" t="s">
        <v>80</v>
      </c>
      <c r="D213" s="157" t="s">
        <v>65</v>
      </c>
      <c r="E213" s="160" t="s">
        <v>515</v>
      </c>
      <c r="F213" s="157" t="s">
        <v>69</v>
      </c>
      <c r="G213" s="195">
        <v>38674675</v>
      </c>
    </row>
    <row r="214" spans="1:7" ht="15">
      <c r="A214" s="164" t="s">
        <v>92</v>
      </c>
      <c r="B214" s="103" t="s">
        <v>557</v>
      </c>
      <c r="C214" s="157" t="s">
        <v>80</v>
      </c>
      <c r="D214" s="157" t="s">
        <v>65</v>
      </c>
      <c r="E214" s="160" t="s">
        <v>515</v>
      </c>
      <c r="F214" s="157" t="s">
        <v>91</v>
      </c>
      <c r="G214" s="195">
        <v>91032</v>
      </c>
    </row>
    <row r="215" spans="1:7" ht="15">
      <c r="A215" s="167" t="s">
        <v>71</v>
      </c>
      <c r="B215" s="103" t="s">
        <v>557</v>
      </c>
      <c r="C215" s="157" t="s">
        <v>80</v>
      </c>
      <c r="D215" s="157" t="s">
        <v>65</v>
      </c>
      <c r="E215" s="160" t="s">
        <v>515</v>
      </c>
      <c r="F215" s="157" t="s">
        <v>70</v>
      </c>
      <c r="G215" s="195">
        <v>2910933</v>
      </c>
    </row>
    <row r="216" spans="1:7" ht="28.5" customHeight="1">
      <c r="A216" s="167" t="s">
        <v>282</v>
      </c>
      <c r="B216" s="103" t="s">
        <v>557</v>
      </c>
      <c r="C216" s="157" t="s">
        <v>80</v>
      </c>
      <c r="D216" s="157" t="s">
        <v>65</v>
      </c>
      <c r="E216" s="160" t="s">
        <v>512</v>
      </c>
      <c r="F216" s="157"/>
      <c r="G216" s="195">
        <f>SUM(G217)</f>
        <v>1317137</v>
      </c>
    </row>
    <row r="217" spans="1:7" ht="60">
      <c r="A217" s="171" t="s">
        <v>255</v>
      </c>
      <c r="B217" s="103" t="s">
        <v>557</v>
      </c>
      <c r="C217" s="157" t="s">
        <v>80</v>
      </c>
      <c r="D217" s="157" t="s">
        <v>65</v>
      </c>
      <c r="E217" s="160" t="s">
        <v>520</v>
      </c>
      <c r="F217" s="157" t="s">
        <v>66</v>
      </c>
      <c r="G217" s="195">
        <v>1317137</v>
      </c>
    </row>
    <row r="218" spans="1:7" ht="45">
      <c r="A218" s="164" t="s">
        <v>195</v>
      </c>
      <c r="B218" s="103" t="s">
        <v>557</v>
      </c>
      <c r="C218" s="157" t="s">
        <v>80</v>
      </c>
      <c r="D218" s="157" t="s">
        <v>65</v>
      </c>
      <c r="E218" s="160" t="s">
        <v>521</v>
      </c>
      <c r="F218" s="157"/>
      <c r="G218" s="195">
        <f>SUM(G219)</f>
        <v>3496850</v>
      </c>
    </row>
    <row r="219" spans="1:7" ht="28.5" customHeight="1">
      <c r="A219" s="164" t="s">
        <v>256</v>
      </c>
      <c r="B219" s="103" t="s">
        <v>557</v>
      </c>
      <c r="C219" s="157" t="s">
        <v>80</v>
      </c>
      <c r="D219" s="157" t="s">
        <v>65</v>
      </c>
      <c r="E219" s="160" t="s">
        <v>522</v>
      </c>
      <c r="F219" s="157" t="s">
        <v>69</v>
      </c>
      <c r="G219" s="195">
        <v>3496850</v>
      </c>
    </row>
    <row r="220" spans="1:7" ht="57.75" customHeight="1">
      <c r="A220" s="173" t="s">
        <v>489</v>
      </c>
      <c r="B220" s="103" t="s">
        <v>557</v>
      </c>
      <c r="C220" s="166" t="s">
        <v>80</v>
      </c>
      <c r="D220" s="166" t="s">
        <v>65</v>
      </c>
      <c r="E220" s="162" t="s">
        <v>425</v>
      </c>
      <c r="F220" s="166"/>
      <c r="G220" s="184">
        <f>SUM(G221)</f>
        <v>159235040</v>
      </c>
    </row>
    <row r="221" spans="1:7" ht="33" customHeight="1">
      <c r="A221" s="167" t="s">
        <v>516</v>
      </c>
      <c r="B221" s="103" t="s">
        <v>557</v>
      </c>
      <c r="C221" s="157" t="s">
        <v>80</v>
      </c>
      <c r="D221" s="157" t="s">
        <v>65</v>
      </c>
      <c r="E221" s="160" t="s">
        <v>510</v>
      </c>
      <c r="F221" s="157"/>
      <c r="G221" s="195">
        <f>SUM(G222+G225)</f>
        <v>159235040</v>
      </c>
    </row>
    <row r="222" spans="1:7" ht="105">
      <c r="A222" s="167" t="s">
        <v>52</v>
      </c>
      <c r="B222" s="103" t="s">
        <v>557</v>
      </c>
      <c r="C222" s="157" t="s">
        <v>80</v>
      </c>
      <c r="D222" s="157" t="s">
        <v>65</v>
      </c>
      <c r="E222" s="160" t="s">
        <v>517</v>
      </c>
      <c r="F222" s="157"/>
      <c r="G222" s="195">
        <f>SUM(G223:G224)</f>
        <v>156927684</v>
      </c>
    </row>
    <row r="223" spans="1:7" ht="60">
      <c r="A223" s="171" t="s">
        <v>255</v>
      </c>
      <c r="B223" s="103" t="s">
        <v>557</v>
      </c>
      <c r="C223" s="157" t="s">
        <v>80</v>
      </c>
      <c r="D223" s="157" t="s">
        <v>65</v>
      </c>
      <c r="E223" s="160" t="s">
        <v>518</v>
      </c>
      <c r="F223" s="157" t="s">
        <v>66</v>
      </c>
      <c r="G223" s="195">
        <v>150349559</v>
      </c>
    </row>
    <row r="224" spans="1:7" ht="30">
      <c r="A224" s="164" t="s">
        <v>256</v>
      </c>
      <c r="B224" s="103" t="s">
        <v>557</v>
      </c>
      <c r="C224" s="157" t="s">
        <v>80</v>
      </c>
      <c r="D224" s="157" t="s">
        <v>65</v>
      </c>
      <c r="E224" s="160" t="s">
        <v>518</v>
      </c>
      <c r="F224" s="157" t="s">
        <v>69</v>
      </c>
      <c r="G224" s="195">
        <v>6578125</v>
      </c>
    </row>
    <row r="225" spans="1:7" ht="22.5" customHeight="1">
      <c r="A225" s="171" t="s">
        <v>281</v>
      </c>
      <c r="B225" s="103" t="s">
        <v>557</v>
      </c>
      <c r="C225" s="157" t="s">
        <v>80</v>
      </c>
      <c r="D225" s="157" t="s">
        <v>65</v>
      </c>
      <c r="E225" s="160" t="s">
        <v>519</v>
      </c>
      <c r="F225" s="157"/>
      <c r="G225" s="195">
        <f>SUM(G226)</f>
        <v>2307356</v>
      </c>
    </row>
    <row r="226" spans="1:7" ht="47.25" customHeight="1">
      <c r="A226" s="171" t="s">
        <v>255</v>
      </c>
      <c r="B226" s="103" t="s">
        <v>557</v>
      </c>
      <c r="C226" s="157" t="s">
        <v>80</v>
      </c>
      <c r="D226" s="157" t="s">
        <v>65</v>
      </c>
      <c r="E226" s="160" t="s">
        <v>519</v>
      </c>
      <c r="F226" s="157" t="s">
        <v>66</v>
      </c>
      <c r="G226" s="195">
        <v>2307356</v>
      </c>
    </row>
    <row r="227" spans="1:7" ht="41.25" customHeight="1">
      <c r="A227" s="173" t="s">
        <v>523</v>
      </c>
      <c r="B227" s="103" t="s">
        <v>557</v>
      </c>
      <c r="C227" s="166" t="s">
        <v>80</v>
      </c>
      <c r="D227" s="166" t="s">
        <v>65</v>
      </c>
      <c r="E227" s="162" t="s">
        <v>524</v>
      </c>
      <c r="F227" s="166"/>
      <c r="G227" s="184">
        <f>SUM(G228)</f>
        <v>13510612</v>
      </c>
    </row>
    <row r="228" spans="1:7" ht="30">
      <c r="A228" s="167" t="s">
        <v>525</v>
      </c>
      <c r="B228" s="103" t="s">
        <v>557</v>
      </c>
      <c r="C228" s="157" t="s">
        <v>80</v>
      </c>
      <c r="D228" s="157" t="s">
        <v>65</v>
      </c>
      <c r="E228" s="160" t="s">
        <v>526</v>
      </c>
      <c r="F228" s="157"/>
      <c r="G228" s="195">
        <f>SUM(G229)</f>
        <v>13510612</v>
      </c>
    </row>
    <row r="229" spans="1:7" ht="30">
      <c r="A229" s="167" t="s">
        <v>261</v>
      </c>
      <c r="B229" s="103" t="s">
        <v>557</v>
      </c>
      <c r="C229" s="157" t="s">
        <v>80</v>
      </c>
      <c r="D229" s="157" t="s">
        <v>65</v>
      </c>
      <c r="E229" s="160" t="s">
        <v>527</v>
      </c>
      <c r="F229" s="157"/>
      <c r="G229" s="195">
        <f>SUM(G230:G232)</f>
        <v>13510612</v>
      </c>
    </row>
    <row r="230" spans="1:7" ht="66.75" customHeight="1">
      <c r="A230" s="171" t="s">
        <v>255</v>
      </c>
      <c r="B230" s="103" t="s">
        <v>557</v>
      </c>
      <c r="C230" s="157" t="s">
        <v>80</v>
      </c>
      <c r="D230" s="157" t="s">
        <v>65</v>
      </c>
      <c r="E230" s="160" t="s">
        <v>527</v>
      </c>
      <c r="F230" s="157" t="s">
        <v>66</v>
      </c>
      <c r="G230" s="195">
        <v>12548800</v>
      </c>
    </row>
    <row r="231" spans="1:7" ht="30">
      <c r="A231" s="164" t="s">
        <v>256</v>
      </c>
      <c r="B231" s="103" t="s">
        <v>557</v>
      </c>
      <c r="C231" s="157" t="s">
        <v>80</v>
      </c>
      <c r="D231" s="157" t="s">
        <v>65</v>
      </c>
      <c r="E231" s="160" t="s">
        <v>527</v>
      </c>
      <c r="F231" s="157" t="s">
        <v>69</v>
      </c>
      <c r="G231" s="195">
        <v>910155</v>
      </c>
    </row>
    <row r="232" spans="1:7" ht="15">
      <c r="A232" s="167" t="s">
        <v>71</v>
      </c>
      <c r="B232" s="103" t="s">
        <v>557</v>
      </c>
      <c r="C232" s="157" t="s">
        <v>80</v>
      </c>
      <c r="D232" s="157" t="s">
        <v>65</v>
      </c>
      <c r="E232" s="160" t="s">
        <v>527</v>
      </c>
      <c r="F232" s="157" t="s">
        <v>70</v>
      </c>
      <c r="G232" s="195">
        <v>51657</v>
      </c>
    </row>
    <row r="233" spans="1:7" ht="65.25" customHeight="1">
      <c r="A233" s="167" t="s">
        <v>804</v>
      </c>
      <c r="B233" s="103" t="s">
        <v>557</v>
      </c>
      <c r="C233" s="157" t="s">
        <v>80</v>
      </c>
      <c r="D233" s="157" t="s">
        <v>65</v>
      </c>
      <c r="E233" s="160" t="s">
        <v>805</v>
      </c>
      <c r="F233" s="157"/>
      <c r="G233" s="195">
        <f>SUM(G234)</f>
        <v>640000</v>
      </c>
    </row>
    <row r="234" spans="1:7" ht="30">
      <c r="A234" s="167" t="s">
        <v>806</v>
      </c>
      <c r="B234" s="157" t="s">
        <v>557</v>
      </c>
      <c r="C234" s="157" t="s">
        <v>80</v>
      </c>
      <c r="D234" s="157" t="s">
        <v>65</v>
      </c>
      <c r="E234" s="160" t="s">
        <v>807</v>
      </c>
      <c r="F234" s="157"/>
      <c r="G234" s="195">
        <f>SUM(G235)</f>
        <v>640000</v>
      </c>
    </row>
    <row r="235" spans="1:7" ht="34.5" customHeight="1">
      <c r="A235" s="167" t="s">
        <v>261</v>
      </c>
      <c r="B235" s="103" t="s">
        <v>557</v>
      </c>
      <c r="C235" s="157" t="s">
        <v>80</v>
      </c>
      <c r="D235" s="157" t="s">
        <v>65</v>
      </c>
      <c r="E235" s="160" t="s">
        <v>809</v>
      </c>
      <c r="F235" s="157"/>
      <c r="G235" s="195">
        <f>SUM(G236)</f>
        <v>640000</v>
      </c>
    </row>
    <row r="236" spans="1:7" s="119" customFormat="1" ht="30">
      <c r="A236" s="167" t="s">
        <v>256</v>
      </c>
      <c r="B236" s="103" t="s">
        <v>557</v>
      </c>
      <c r="C236" s="157" t="s">
        <v>80</v>
      </c>
      <c r="D236" s="157" t="s">
        <v>65</v>
      </c>
      <c r="E236" s="160" t="s">
        <v>809</v>
      </c>
      <c r="F236" s="157" t="s">
        <v>69</v>
      </c>
      <c r="G236" s="195">
        <v>640000</v>
      </c>
    </row>
    <row r="237" spans="1:7" ht="15">
      <c r="A237" s="169" t="s">
        <v>82</v>
      </c>
      <c r="B237" s="103" t="s">
        <v>557</v>
      </c>
      <c r="C237" s="166" t="s">
        <v>80</v>
      </c>
      <c r="D237" s="166" t="s">
        <v>80</v>
      </c>
      <c r="E237" s="162"/>
      <c r="F237" s="157"/>
      <c r="G237" s="184">
        <f>SUM(G238)</f>
        <v>1439000</v>
      </c>
    </row>
    <row r="238" spans="1:7" ht="42.75">
      <c r="A238" s="174" t="s">
        <v>438</v>
      </c>
      <c r="B238" s="103" t="s">
        <v>557</v>
      </c>
      <c r="C238" s="166" t="s">
        <v>80</v>
      </c>
      <c r="D238" s="166" t="s">
        <v>80</v>
      </c>
      <c r="E238" s="162" t="s">
        <v>439</v>
      </c>
      <c r="F238" s="166"/>
      <c r="G238" s="184">
        <f>SUM(G239+G243)</f>
        <v>1439000</v>
      </c>
    </row>
    <row r="239" spans="1:7" ht="75">
      <c r="A239" s="175" t="s">
        <v>528</v>
      </c>
      <c r="B239" s="103" t="s">
        <v>557</v>
      </c>
      <c r="C239" s="157" t="s">
        <v>80</v>
      </c>
      <c r="D239" s="157" t="s">
        <v>80</v>
      </c>
      <c r="E239" s="160" t="s">
        <v>529</v>
      </c>
      <c r="F239" s="157"/>
      <c r="G239" s="195">
        <f>SUM(G240)</f>
        <v>80000</v>
      </c>
    </row>
    <row r="240" spans="1:7" ht="30">
      <c r="A240" s="176" t="s">
        <v>530</v>
      </c>
      <c r="B240" s="103" t="s">
        <v>557</v>
      </c>
      <c r="C240" s="157" t="s">
        <v>80</v>
      </c>
      <c r="D240" s="157" t="s">
        <v>80</v>
      </c>
      <c r="E240" s="160" t="s">
        <v>531</v>
      </c>
      <c r="F240" s="157"/>
      <c r="G240" s="195">
        <f>SUM(G241)</f>
        <v>80000</v>
      </c>
    </row>
    <row r="241" spans="1:7" ht="15">
      <c r="A241" s="175" t="s">
        <v>263</v>
      </c>
      <c r="B241" s="103" t="s">
        <v>557</v>
      </c>
      <c r="C241" s="157" t="s">
        <v>80</v>
      </c>
      <c r="D241" s="157" t="s">
        <v>80</v>
      </c>
      <c r="E241" s="160" t="s">
        <v>532</v>
      </c>
      <c r="F241" s="157"/>
      <c r="G241" s="195">
        <f>SUM(G242)</f>
        <v>80000</v>
      </c>
    </row>
    <row r="242" spans="1:7" ht="30">
      <c r="A242" s="164" t="s">
        <v>256</v>
      </c>
      <c r="B242" s="103" t="s">
        <v>557</v>
      </c>
      <c r="C242" s="157" t="s">
        <v>80</v>
      </c>
      <c r="D242" s="157" t="s">
        <v>80</v>
      </c>
      <c r="E242" s="160" t="s">
        <v>533</v>
      </c>
      <c r="F242" s="157" t="s">
        <v>69</v>
      </c>
      <c r="G242" s="195">
        <v>80000</v>
      </c>
    </row>
    <row r="243" spans="1:7" ht="66" customHeight="1">
      <c r="A243" s="90" t="s">
        <v>534</v>
      </c>
      <c r="B243" s="103" t="s">
        <v>557</v>
      </c>
      <c r="C243" s="157" t="s">
        <v>80</v>
      </c>
      <c r="D243" s="157" t="s">
        <v>80</v>
      </c>
      <c r="E243" s="160" t="s">
        <v>535</v>
      </c>
      <c r="F243" s="157"/>
      <c r="G243" s="195">
        <f>SUM(G244)</f>
        <v>1359000</v>
      </c>
    </row>
    <row r="244" spans="1:7" ht="18.75" customHeight="1">
      <c r="A244" s="90" t="s">
        <v>536</v>
      </c>
      <c r="B244" s="103" t="s">
        <v>557</v>
      </c>
      <c r="C244" s="157" t="s">
        <v>80</v>
      </c>
      <c r="D244" s="157" t="s">
        <v>80</v>
      </c>
      <c r="E244" s="160" t="s">
        <v>764</v>
      </c>
      <c r="F244" s="157"/>
      <c r="G244" s="195">
        <f>SUM(G245)</f>
        <v>1359000</v>
      </c>
    </row>
    <row r="245" spans="1:7" ht="30">
      <c r="A245" s="177" t="s">
        <v>182</v>
      </c>
      <c r="B245" s="157" t="s">
        <v>557</v>
      </c>
      <c r="C245" s="157" t="s">
        <v>80</v>
      </c>
      <c r="D245" s="157" t="s">
        <v>80</v>
      </c>
      <c r="E245" s="160" t="s">
        <v>537</v>
      </c>
      <c r="F245" s="157"/>
      <c r="G245" s="195">
        <f>SUM(G246:G247)</f>
        <v>1359000</v>
      </c>
    </row>
    <row r="246" spans="1:7" ht="29.25" customHeight="1">
      <c r="A246" s="164" t="s">
        <v>256</v>
      </c>
      <c r="B246" s="103" t="s">
        <v>557</v>
      </c>
      <c r="C246" s="157" t="s">
        <v>80</v>
      </c>
      <c r="D246" s="157" t="s">
        <v>80</v>
      </c>
      <c r="E246" s="160" t="s">
        <v>537</v>
      </c>
      <c r="F246" s="157" t="s">
        <v>69</v>
      </c>
      <c r="G246" s="195">
        <v>359000</v>
      </c>
    </row>
    <row r="247" spans="1:7" ht="15">
      <c r="A247" s="164" t="s">
        <v>92</v>
      </c>
      <c r="B247" s="103" t="s">
        <v>557</v>
      </c>
      <c r="C247" s="157" t="s">
        <v>80</v>
      </c>
      <c r="D247" s="157" t="s">
        <v>80</v>
      </c>
      <c r="E247" s="160" t="s">
        <v>537</v>
      </c>
      <c r="F247" s="157" t="s">
        <v>91</v>
      </c>
      <c r="G247" s="195">
        <v>1000000</v>
      </c>
    </row>
    <row r="248" spans="1:7" ht="15">
      <c r="A248" s="169" t="s">
        <v>83</v>
      </c>
      <c r="B248" s="103" t="s">
        <v>557</v>
      </c>
      <c r="C248" s="166" t="s">
        <v>80</v>
      </c>
      <c r="D248" s="166" t="s">
        <v>84</v>
      </c>
      <c r="E248" s="162"/>
      <c r="F248" s="157"/>
      <c r="G248" s="184">
        <f>SUM(G249)</f>
        <v>7349786</v>
      </c>
    </row>
    <row r="249" spans="1:7" s="1" customFormat="1" ht="30">
      <c r="A249" s="38" t="s">
        <v>180</v>
      </c>
      <c r="B249" s="103" t="s">
        <v>557</v>
      </c>
      <c r="C249" s="157" t="s">
        <v>80</v>
      </c>
      <c r="D249" s="157" t="s">
        <v>84</v>
      </c>
      <c r="E249" s="157" t="s">
        <v>424</v>
      </c>
      <c r="F249" s="157"/>
      <c r="G249" s="195">
        <f>SUM(G251)</f>
        <v>7349786</v>
      </c>
    </row>
    <row r="250" spans="1:7" ht="60">
      <c r="A250" s="38" t="s">
        <v>504</v>
      </c>
      <c r="B250" s="103" t="s">
        <v>557</v>
      </c>
      <c r="C250" s="157" t="s">
        <v>80</v>
      </c>
      <c r="D250" s="157" t="s">
        <v>84</v>
      </c>
      <c r="E250" s="157" t="s">
        <v>505</v>
      </c>
      <c r="F250" s="157"/>
      <c r="G250" s="195">
        <f>SUM(G251)</f>
        <v>7349786</v>
      </c>
    </row>
    <row r="251" spans="1:7" ht="30">
      <c r="A251" s="171" t="s">
        <v>539</v>
      </c>
      <c r="B251" s="103" t="s">
        <v>557</v>
      </c>
      <c r="C251" s="157" t="s">
        <v>80</v>
      </c>
      <c r="D251" s="157" t="s">
        <v>84</v>
      </c>
      <c r="E251" s="157" t="s">
        <v>538</v>
      </c>
      <c r="F251" s="157"/>
      <c r="G251" s="195">
        <f>SUM(G252+G254)</f>
        <v>7349786</v>
      </c>
    </row>
    <row r="252" spans="1:7" ht="45">
      <c r="A252" s="167" t="s">
        <v>53</v>
      </c>
      <c r="B252" s="103" t="s">
        <v>557</v>
      </c>
      <c r="C252" s="157" t="s">
        <v>80</v>
      </c>
      <c r="D252" s="157" t="s">
        <v>84</v>
      </c>
      <c r="E252" s="157" t="s">
        <v>540</v>
      </c>
      <c r="F252" s="157"/>
      <c r="G252" s="195">
        <f>SUM(G253)</f>
        <v>71182</v>
      </c>
    </row>
    <row r="253" spans="1:7" ht="36.75" customHeight="1">
      <c r="A253" s="167" t="s">
        <v>42</v>
      </c>
      <c r="B253" s="103" t="s">
        <v>557</v>
      </c>
      <c r="C253" s="157" t="s">
        <v>80</v>
      </c>
      <c r="D253" s="157" t="s">
        <v>84</v>
      </c>
      <c r="E253" s="157" t="s">
        <v>540</v>
      </c>
      <c r="F253" s="157" t="s">
        <v>66</v>
      </c>
      <c r="G253" s="195">
        <v>71182</v>
      </c>
    </row>
    <row r="254" spans="1:7" ht="30">
      <c r="A254" s="167" t="s">
        <v>261</v>
      </c>
      <c r="B254" s="103" t="s">
        <v>557</v>
      </c>
      <c r="C254" s="157" t="s">
        <v>80</v>
      </c>
      <c r="D254" s="157" t="s">
        <v>84</v>
      </c>
      <c r="E254" s="157" t="s">
        <v>541</v>
      </c>
      <c r="F254" s="157"/>
      <c r="G254" s="195">
        <f>SUM(G255:G257)</f>
        <v>7278604</v>
      </c>
    </row>
    <row r="255" spans="1:7" ht="60">
      <c r="A255" s="171" t="s">
        <v>255</v>
      </c>
      <c r="B255" s="103" t="s">
        <v>557</v>
      </c>
      <c r="C255" s="157" t="s">
        <v>80</v>
      </c>
      <c r="D255" s="157" t="s">
        <v>84</v>
      </c>
      <c r="E255" s="157" t="s">
        <v>508</v>
      </c>
      <c r="F255" s="157" t="s">
        <v>66</v>
      </c>
      <c r="G255" s="195">
        <v>6658100</v>
      </c>
    </row>
    <row r="256" spans="1:7" ht="30">
      <c r="A256" s="164" t="s">
        <v>256</v>
      </c>
      <c r="B256" s="157" t="s">
        <v>557</v>
      </c>
      <c r="C256" s="157" t="s">
        <v>80</v>
      </c>
      <c r="D256" s="157" t="s">
        <v>84</v>
      </c>
      <c r="E256" s="157" t="s">
        <v>542</v>
      </c>
      <c r="F256" s="157" t="s">
        <v>69</v>
      </c>
      <c r="G256" s="195">
        <v>604120</v>
      </c>
    </row>
    <row r="257" spans="1:7" ht="21" customHeight="1">
      <c r="A257" s="167" t="s">
        <v>71</v>
      </c>
      <c r="B257" s="103" t="s">
        <v>557</v>
      </c>
      <c r="C257" s="157" t="s">
        <v>80</v>
      </c>
      <c r="D257" s="157" t="s">
        <v>84</v>
      </c>
      <c r="E257" s="157" t="s">
        <v>542</v>
      </c>
      <c r="F257" s="157" t="s">
        <v>70</v>
      </c>
      <c r="G257" s="195">
        <v>16384</v>
      </c>
    </row>
    <row r="258" spans="1:7" ht="15">
      <c r="A258" s="169" t="s">
        <v>85</v>
      </c>
      <c r="B258" s="103" t="s">
        <v>557</v>
      </c>
      <c r="C258" s="166" t="s">
        <v>87</v>
      </c>
      <c r="D258" s="166"/>
      <c r="E258" s="162"/>
      <c r="F258" s="157"/>
      <c r="G258" s="184">
        <f>SUM(G259+G278)</f>
        <v>10808865</v>
      </c>
    </row>
    <row r="259" spans="1:7" ht="15">
      <c r="A259" s="169" t="s">
        <v>86</v>
      </c>
      <c r="B259" s="103" t="s">
        <v>557</v>
      </c>
      <c r="C259" s="166" t="s">
        <v>87</v>
      </c>
      <c r="D259" s="166" t="s">
        <v>63</v>
      </c>
      <c r="E259" s="162"/>
      <c r="F259" s="157"/>
      <c r="G259" s="184">
        <f>SUM(G260)</f>
        <v>9837454</v>
      </c>
    </row>
    <row r="260" spans="1:7" ht="30">
      <c r="A260" s="38" t="s">
        <v>445</v>
      </c>
      <c r="B260" s="178" t="s">
        <v>557</v>
      </c>
      <c r="C260" s="157" t="s">
        <v>87</v>
      </c>
      <c r="D260" s="157" t="s">
        <v>63</v>
      </c>
      <c r="E260" s="160" t="s">
        <v>446</v>
      </c>
      <c r="F260" s="157"/>
      <c r="G260" s="195">
        <f>SUM(G266+G272+G261)</f>
        <v>9837454</v>
      </c>
    </row>
    <row r="261" spans="1:7" ht="30">
      <c r="A261" s="38" t="s">
        <v>824</v>
      </c>
      <c r="B261" s="103" t="s">
        <v>557</v>
      </c>
      <c r="C261" s="157" t="s">
        <v>87</v>
      </c>
      <c r="D261" s="157" t="s">
        <v>63</v>
      </c>
      <c r="E261" s="160" t="s">
        <v>823</v>
      </c>
      <c r="F261" s="157"/>
      <c r="G261" s="195">
        <f>SUM(G262)</f>
        <v>561994</v>
      </c>
    </row>
    <row r="262" spans="1:7" ht="31.5" customHeight="1">
      <c r="A262" s="38" t="s">
        <v>822</v>
      </c>
      <c r="B262" s="103" t="s">
        <v>557</v>
      </c>
      <c r="C262" s="157" t="s">
        <v>87</v>
      </c>
      <c r="D262" s="157" t="s">
        <v>63</v>
      </c>
      <c r="E262" s="160" t="s">
        <v>346</v>
      </c>
      <c r="F262" s="157"/>
      <c r="G262" s="195">
        <f>SUM(G263)</f>
        <v>561994</v>
      </c>
    </row>
    <row r="263" spans="1:7" ht="32.25" customHeight="1">
      <c r="A263" s="167" t="s">
        <v>261</v>
      </c>
      <c r="B263" s="103" t="s">
        <v>557</v>
      </c>
      <c r="C263" s="157" t="s">
        <v>87</v>
      </c>
      <c r="D263" s="157" t="s">
        <v>63</v>
      </c>
      <c r="E263" s="160" t="s">
        <v>825</v>
      </c>
      <c r="F263" s="157"/>
      <c r="G263" s="195">
        <f>SUM(G264:G265)</f>
        <v>561994</v>
      </c>
    </row>
    <row r="264" spans="1:7" ht="60">
      <c r="A264" s="171" t="s">
        <v>255</v>
      </c>
      <c r="B264" s="103" t="s">
        <v>557</v>
      </c>
      <c r="C264" s="157" t="s">
        <v>87</v>
      </c>
      <c r="D264" s="157" t="s">
        <v>63</v>
      </c>
      <c r="E264" s="160" t="s">
        <v>825</v>
      </c>
      <c r="F264" s="157" t="s">
        <v>66</v>
      </c>
      <c r="G264" s="195">
        <v>490594</v>
      </c>
    </row>
    <row r="265" spans="1:7" ht="30">
      <c r="A265" s="164" t="s">
        <v>256</v>
      </c>
      <c r="B265" s="103" t="s">
        <v>557</v>
      </c>
      <c r="C265" s="157" t="s">
        <v>87</v>
      </c>
      <c r="D265" s="157" t="s">
        <v>63</v>
      </c>
      <c r="E265" s="160" t="s">
        <v>825</v>
      </c>
      <c r="F265" s="157" t="s">
        <v>69</v>
      </c>
      <c r="G265" s="195">
        <v>71400</v>
      </c>
    </row>
    <row r="266" spans="1:7" ht="30">
      <c r="A266" s="172" t="s">
        <v>447</v>
      </c>
      <c r="B266" s="103" t="s">
        <v>557</v>
      </c>
      <c r="C266" s="157" t="s">
        <v>87</v>
      </c>
      <c r="D266" s="157" t="s">
        <v>63</v>
      </c>
      <c r="E266" s="157" t="s">
        <v>448</v>
      </c>
      <c r="F266" s="157"/>
      <c r="G266" s="195">
        <f>SUM(G267)</f>
        <v>4456723</v>
      </c>
    </row>
    <row r="267" spans="1:7" ht="15">
      <c r="A267" s="167" t="s">
        <v>449</v>
      </c>
      <c r="B267" s="103" t="s">
        <v>557</v>
      </c>
      <c r="C267" s="157" t="s">
        <v>87</v>
      </c>
      <c r="D267" s="157" t="s">
        <v>63</v>
      </c>
      <c r="E267" s="157" t="s">
        <v>450</v>
      </c>
      <c r="F267" s="157"/>
      <c r="G267" s="195">
        <f>SUM(G268)</f>
        <v>4456723</v>
      </c>
    </row>
    <row r="268" spans="1:7" ht="35.25" customHeight="1">
      <c r="A268" s="167" t="s">
        <v>261</v>
      </c>
      <c r="B268" s="103" t="s">
        <v>557</v>
      </c>
      <c r="C268" s="157" t="s">
        <v>87</v>
      </c>
      <c r="D268" s="157" t="s">
        <v>63</v>
      </c>
      <c r="E268" s="157" t="s">
        <v>451</v>
      </c>
      <c r="F268" s="157"/>
      <c r="G268" s="195">
        <f>SUM(G269:G271)</f>
        <v>4456723</v>
      </c>
    </row>
    <row r="269" spans="1:7" ht="60">
      <c r="A269" s="171" t="s">
        <v>255</v>
      </c>
      <c r="B269" s="103" t="s">
        <v>557</v>
      </c>
      <c r="C269" s="157" t="s">
        <v>87</v>
      </c>
      <c r="D269" s="157" t="s">
        <v>63</v>
      </c>
      <c r="E269" s="157" t="s">
        <v>452</v>
      </c>
      <c r="F269" s="157" t="s">
        <v>66</v>
      </c>
      <c r="G269" s="195">
        <v>3739344</v>
      </c>
    </row>
    <row r="270" spans="1:7" ht="30">
      <c r="A270" s="164" t="s">
        <v>256</v>
      </c>
      <c r="B270" s="103" t="s">
        <v>557</v>
      </c>
      <c r="C270" s="157" t="s">
        <v>87</v>
      </c>
      <c r="D270" s="157" t="s">
        <v>63</v>
      </c>
      <c r="E270" s="157" t="s">
        <v>453</v>
      </c>
      <c r="F270" s="157" t="s">
        <v>69</v>
      </c>
      <c r="G270" s="195">
        <v>678817</v>
      </c>
    </row>
    <row r="271" spans="1:7" ht="15">
      <c r="A271" s="167" t="s">
        <v>71</v>
      </c>
      <c r="B271" s="103" t="s">
        <v>557</v>
      </c>
      <c r="C271" s="157" t="s">
        <v>87</v>
      </c>
      <c r="D271" s="157" t="s">
        <v>63</v>
      </c>
      <c r="E271" s="157" t="s">
        <v>451</v>
      </c>
      <c r="F271" s="157" t="s">
        <v>70</v>
      </c>
      <c r="G271" s="195">
        <v>38562</v>
      </c>
    </row>
    <row r="272" spans="1:7" ht="45">
      <c r="A272" s="167" t="s">
        <v>454</v>
      </c>
      <c r="B272" s="103" t="s">
        <v>557</v>
      </c>
      <c r="C272" s="157" t="s">
        <v>87</v>
      </c>
      <c r="D272" s="157" t="s">
        <v>63</v>
      </c>
      <c r="E272" s="157" t="s">
        <v>455</v>
      </c>
      <c r="F272" s="157"/>
      <c r="G272" s="195">
        <f>SUM(G274)</f>
        <v>4818737</v>
      </c>
    </row>
    <row r="273" spans="1:7" ht="30">
      <c r="A273" s="167" t="s">
        <v>456</v>
      </c>
      <c r="B273" s="103" t="s">
        <v>557</v>
      </c>
      <c r="C273" s="157" t="s">
        <v>87</v>
      </c>
      <c r="D273" s="157" t="s">
        <v>63</v>
      </c>
      <c r="E273" s="157" t="s">
        <v>457</v>
      </c>
      <c r="F273" s="157"/>
      <c r="G273" s="195">
        <f>SUM(G274)</f>
        <v>4818737</v>
      </c>
    </row>
    <row r="274" spans="1:7" ht="30">
      <c r="A274" s="167" t="s">
        <v>261</v>
      </c>
      <c r="B274" s="103" t="s">
        <v>557</v>
      </c>
      <c r="C274" s="157" t="s">
        <v>87</v>
      </c>
      <c r="D274" s="157" t="s">
        <v>63</v>
      </c>
      <c r="E274" s="157" t="s">
        <v>458</v>
      </c>
      <c r="F274" s="157"/>
      <c r="G274" s="195">
        <f>SUM(G275:G277)</f>
        <v>4818737</v>
      </c>
    </row>
    <row r="275" spans="1:7" ht="60">
      <c r="A275" s="171" t="s">
        <v>255</v>
      </c>
      <c r="B275" s="103" t="s">
        <v>557</v>
      </c>
      <c r="C275" s="157" t="s">
        <v>87</v>
      </c>
      <c r="D275" s="157" t="s">
        <v>63</v>
      </c>
      <c r="E275" s="157" t="s">
        <v>458</v>
      </c>
      <c r="F275" s="157" t="s">
        <v>66</v>
      </c>
      <c r="G275" s="195">
        <v>3046827</v>
      </c>
    </row>
    <row r="276" spans="1:7" ht="30">
      <c r="A276" s="164" t="s">
        <v>256</v>
      </c>
      <c r="B276" s="103" t="s">
        <v>557</v>
      </c>
      <c r="C276" s="157" t="s">
        <v>87</v>
      </c>
      <c r="D276" s="157" t="s">
        <v>63</v>
      </c>
      <c r="E276" s="157" t="s">
        <v>458</v>
      </c>
      <c r="F276" s="157" t="s">
        <v>69</v>
      </c>
      <c r="G276" s="195">
        <v>1089827</v>
      </c>
    </row>
    <row r="277" spans="1:7" ht="15">
      <c r="A277" s="167" t="s">
        <v>71</v>
      </c>
      <c r="B277" s="103" t="s">
        <v>557</v>
      </c>
      <c r="C277" s="157" t="s">
        <v>87</v>
      </c>
      <c r="D277" s="157" t="s">
        <v>63</v>
      </c>
      <c r="E277" s="157" t="s">
        <v>459</v>
      </c>
      <c r="F277" s="157" t="s">
        <v>70</v>
      </c>
      <c r="G277" s="195">
        <v>682083</v>
      </c>
    </row>
    <row r="278" spans="1:7" ht="15">
      <c r="A278" s="169" t="s">
        <v>88</v>
      </c>
      <c r="B278" s="103" t="s">
        <v>557</v>
      </c>
      <c r="C278" s="166" t="s">
        <v>87</v>
      </c>
      <c r="D278" s="166" t="s">
        <v>73</v>
      </c>
      <c r="E278" s="162"/>
      <c r="F278" s="157"/>
      <c r="G278" s="184">
        <f>SUM(G279)</f>
        <v>971411</v>
      </c>
    </row>
    <row r="279" spans="1:7" ht="30">
      <c r="A279" s="167" t="s">
        <v>183</v>
      </c>
      <c r="B279" s="103" t="s">
        <v>557</v>
      </c>
      <c r="C279" s="157" t="s">
        <v>87</v>
      </c>
      <c r="D279" s="157" t="s">
        <v>73</v>
      </c>
      <c r="E279" s="157" t="s">
        <v>460</v>
      </c>
      <c r="F279" s="157"/>
      <c r="G279" s="195">
        <f>SUM(G280+G284)</f>
        <v>971411</v>
      </c>
    </row>
    <row r="280" spans="1:7" ht="30">
      <c r="A280" s="167" t="s">
        <v>447</v>
      </c>
      <c r="B280" s="103" t="s">
        <v>557</v>
      </c>
      <c r="C280" s="157" t="s">
        <v>87</v>
      </c>
      <c r="D280" s="157" t="s">
        <v>73</v>
      </c>
      <c r="E280" s="157" t="s">
        <v>772</v>
      </c>
      <c r="F280" s="157"/>
      <c r="G280" s="195">
        <f>SUM(G281)</f>
        <v>140000</v>
      </c>
    </row>
    <row r="281" spans="1:7" ht="126.75" customHeight="1">
      <c r="A281" s="167" t="s">
        <v>774</v>
      </c>
      <c r="B281" s="103" t="s">
        <v>557</v>
      </c>
      <c r="C281" s="157" t="s">
        <v>87</v>
      </c>
      <c r="D281" s="157" t="s">
        <v>73</v>
      </c>
      <c r="E281" s="157" t="s">
        <v>773</v>
      </c>
      <c r="F281" s="157"/>
      <c r="G281" s="195">
        <f>SUM(G282)</f>
        <v>140000</v>
      </c>
    </row>
    <row r="282" spans="1:7" ht="90">
      <c r="A282" s="167" t="s">
        <v>775</v>
      </c>
      <c r="B282" s="103" t="s">
        <v>557</v>
      </c>
      <c r="C282" s="157" t="s">
        <v>87</v>
      </c>
      <c r="D282" s="157" t="s">
        <v>73</v>
      </c>
      <c r="E282" s="157" t="s">
        <v>776</v>
      </c>
      <c r="F282" s="157"/>
      <c r="G282" s="195">
        <f>SUM(G283)</f>
        <v>140000</v>
      </c>
    </row>
    <row r="283" spans="1:7" ht="15">
      <c r="A283" s="167" t="s">
        <v>74</v>
      </c>
      <c r="B283" s="103" t="s">
        <v>557</v>
      </c>
      <c r="C283" s="157" t="s">
        <v>87</v>
      </c>
      <c r="D283" s="157" t="s">
        <v>73</v>
      </c>
      <c r="E283" s="157" t="s">
        <v>776</v>
      </c>
      <c r="F283" s="157" t="s">
        <v>201</v>
      </c>
      <c r="G283" s="195">
        <v>140000</v>
      </c>
    </row>
    <row r="284" spans="1:7" ht="45">
      <c r="A284" s="167" t="s">
        <v>454</v>
      </c>
      <c r="B284" s="103" t="s">
        <v>557</v>
      </c>
      <c r="C284" s="157" t="s">
        <v>87</v>
      </c>
      <c r="D284" s="157" t="s">
        <v>73</v>
      </c>
      <c r="E284" s="157" t="s">
        <v>455</v>
      </c>
      <c r="F284" s="157"/>
      <c r="G284" s="195">
        <f>SUM(G285)</f>
        <v>831411</v>
      </c>
    </row>
    <row r="285" spans="1:7" ht="30">
      <c r="A285" s="167" t="s">
        <v>456</v>
      </c>
      <c r="B285" s="103" t="s">
        <v>557</v>
      </c>
      <c r="C285" s="157" t="s">
        <v>87</v>
      </c>
      <c r="D285" s="157" t="s">
        <v>73</v>
      </c>
      <c r="E285" s="157" t="s">
        <v>457</v>
      </c>
      <c r="F285" s="157"/>
      <c r="G285" s="195">
        <f>SUM(G286+G288)</f>
        <v>831411</v>
      </c>
    </row>
    <row r="286" spans="1:7" ht="45">
      <c r="A286" s="167" t="s">
        <v>264</v>
      </c>
      <c r="B286" s="103" t="s">
        <v>557</v>
      </c>
      <c r="C286" s="157" t="s">
        <v>87</v>
      </c>
      <c r="D286" s="157" t="s">
        <v>73</v>
      </c>
      <c r="E286" s="157" t="s">
        <v>461</v>
      </c>
      <c r="F286" s="157"/>
      <c r="G286" s="195">
        <f>SUM(G287)</f>
        <v>24276</v>
      </c>
    </row>
    <row r="287" spans="1:7" ht="60">
      <c r="A287" s="171" t="s">
        <v>255</v>
      </c>
      <c r="B287" s="103" t="s">
        <v>557</v>
      </c>
      <c r="C287" s="157" t="s">
        <v>87</v>
      </c>
      <c r="D287" s="157" t="s">
        <v>73</v>
      </c>
      <c r="E287" s="157" t="s">
        <v>461</v>
      </c>
      <c r="F287" s="157" t="s">
        <v>66</v>
      </c>
      <c r="G287" s="195">
        <v>24276</v>
      </c>
    </row>
    <row r="288" spans="1:7" ht="30">
      <c r="A288" s="167" t="s">
        <v>261</v>
      </c>
      <c r="B288" s="103" t="s">
        <v>557</v>
      </c>
      <c r="C288" s="157" t="s">
        <v>87</v>
      </c>
      <c r="D288" s="157" t="s">
        <v>73</v>
      </c>
      <c r="E288" s="157" t="s">
        <v>458</v>
      </c>
      <c r="F288" s="157"/>
      <c r="G288" s="195">
        <f>SUM(G289:G291)</f>
        <v>807135</v>
      </c>
    </row>
    <row r="289" spans="1:7" ht="60">
      <c r="A289" s="171" t="s">
        <v>255</v>
      </c>
      <c r="B289" s="103" t="s">
        <v>557</v>
      </c>
      <c r="C289" s="157" t="s">
        <v>87</v>
      </c>
      <c r="D289" s="157" t="s">
        <v>73</v>
      </c>
      <c r="E289" s="157" t="s">
        <v>458</v>
      </c>
      <c r="F289" s="157" t="s">
        <v>66</v>
      </c>
      <c r="G289" s="195">
        <v>631235</v>
      </c>
    </row>
    <row r="290" spans="1:7" ht="30">
      <c r="A290" s="164" t="s">
        <v>256</v>
      </c>
      <c r="B290" s="103" t="s">
        <v>557</v>
      </c>
      <c r="C290" s="157" t="s">
        <v>87</v>
      </c>
      <c r="D290" s="157" t="s">
        <v>73</v>
      </c>
      <c r="E290" s="157" t="s">
        <v>458</v>
      </c>
      <c r="F290" s="157" t="s">
        <v>69</v>
      </c>
      <c r="G290" s="195">
        <v>172200</v>
      </c>
    </row>
    <row r="291" spans="1:7" ht="15">
      <c r="A291" s="167" t="s">
        <v>71</v>
      </c>
      <c r="B291" s="103" t="s">
        <v>557</v>
      </c>
      <c r="C291" s="157" t="s">
        <v>87</v>
      </c>
      <c r="D291" s="157" t="s">
        <v>73</v>
      </c>
      <c r="E291" s="157" t="s">
        <v>458</v>
      </c>
      <c r="F291" s="157" t="s">
        <v>70</v>
      </c>
      <c r="G291" s="195">
        <v>3700</v>
      </c>
    </row>
    <row r="292" spans="1:7" ht="15">
      <c r="A292" s="169" t="s">
        <v>89</v>
      </c>
      <c r="B292" s="103" t="s">
        <v>557</v>
      </c>
      <c r="C292" s="162">
        <v>10</v>
      </c>
      <c r="D292" s="162"/>
      <c r="E292" s="162"/>
      <c r="F292" s="157"/>
      <c r="G292" s="184">
        <f>SUM(G293+G299+G341)</f>
        <v>45513450</v>
      </c>
    </row>
    <row r="293" spans="1:7" ht="15">
      <c r="A293" s="169" t="s">
        <v>90</v>
      </c>
      <c r="B293" s="103" t="s">
        <v>557</v>
      </c>
      <c r="C293" s="162">
        <v>10</v>
      </c>
      <c r="D293" s="166" t="s">
        <v>63</v>
      </c>
      <c r="E293" s="162"/>
      <c r="F293" s="157"/>
      <c r="G293" s="184">
        <f>SUM(G294)</f>
        <v>258562</v>
      </c>
    </row>
    <row r="294" spans="1:7" ht="43.5">
      <c r="A294" s="37" t="s">
        <v>157</v>
      </c>
      <c r="B294" s="103" t="s">
        <v>557</v>
      </c>
      <c r="C294" s="166" t="s">
        <v>43</v>
      </c>
      <c r="D294" s="162">
        <v>1</v>
      </c>
      <c r="E294" s="162" t="s">
        <v>312</v>
      </c>
      <c r="F294" s="157"/>
      <c r="G294" s="195">
        <f>SUM(G295)</f>
        <v>258562</v>
      </c>
    </row>
    <row r="295" spans="1:7" ht="63" customHeight="1">
      <c r="A295" s="167" t="s">
        <v>462</v>
      </c>
      <c r="B295" s="103" t="s">
        <v>557</v>
      </c>
      <c r="C295" s="160">
        <v>10</v>
      </c>
      <c r="D295" s="157" t="s">
        <v>63</v>
      </c>
      <c r="E295" s="160" t="s">
        <v>463</v>
      </c>
      <c r="F295" s="157"/>
      <c r="G295" s="195">
        <f>SUM(G297)</f>
        <v>258562</v>
      </c>
    </row>
    <row r="296" spans="1:7" ht="45">
      <c r="A296" s="167" t="s">
        <v>800</v>
      </c>
      <c r="B296" s="103" t="s">
        <v>557</v>
      </c>
      <c r="C296" s="160">
        <v>10</v>
      </c>
      <c r="D296" s="157" t="s">
        <v>63</v>
      </c>
      <c r="E296" s="160" t="s">
        <v>464</v>
      </c>
      <c r="F296" s="157"/>
      <c r="G296" s="195">
        <f>SUM(G297)</f>
        <v>258562</v>
      </c>
    </row>
    <row r="297" spans="1:7" ht="30">
      <c r="A297" s="167" t="s">
        <v>174</v>
      </c>
      <c r="B297" s="103" t="s">
        <v>557</v>
      </c>
      <c r="C297" s="160">
        <v>10</v>
      </c>
      <c r="D297" s="157" t="s">
        <v>63</v>
      </c>
      <c r="E297" s="160" t="s">
        <v>465</v>
      </c>
      <c r="F297" s="157"/>
      <c r="G297" s="195">
        <f>SUM(G298)</f>
        <v>258562</v>
      </c>
    </row>
    <row r="298" spans="1:7" ht="15">
      <c r="A298" s="167" t="s">
        <v>92</v>
      </c>
      <c r="B298" s="157" t="s">
        <v>557</v>
      </c>
      <c r="C298" s="160">
        <v>10</v>
      </c>
      <c r="D298" s="157" t="s">
        <v>63</v>
      </c>
      <c r="E298" s="160" t="s">
        <v>466</v>
      </c>
      <c r="F298" s="157" t="s">
        <v>91</v>
      </c>
      <c r="G298" s="195">
        <v>258562</v>
      </c>
    </row>
    <row r="299" spans="1:7" ht="15">
      <c r="A299" s="169" t="s">
        <v>93</v>
      </c>
      <c r="B299" s="103" t="s">
        <v>557</v>
      </c>
      <c r="C299" s="162">
        <v>10</v>
      </c>
      <c r="D299" s="166" t="s">
        <v>68</v>
      </c>
      <c r="E299" s="162"/>
      <c r="F299" s="157"/>
      <c r="G299" s="184">
        <f>SUM(G300+G305+G326+G336)</f>
        <v>29787999</v>
      </c>
    </row>
    <row r="300" spans="1:7" ht="43.5">
      <c r="A300" s="37" t="s">
        <v>178</v>
      </c>
      <c r="B300" s="103" t="s">
        <v>557</v>
      </c>
      <c r="C300" s="162">
        <v>10</v>
      </c>
      <c r="D300" s="166" t="s">
        <v>68</v>
      </c>
      <c r="E300" s="162" t="s">
        <v>467</v>
      </c>
      <c r="F300" s="166"/>
      <c r="G300" s="184">
        <f>SUM(G301)</f>
        <v>776045</v>
      </c>
    </row>
    <row r="301" spans="1:7" ht="45">
      <c r="A301" s="171" t="s">
        <v>454</v>
      </c>
      <c r="B301" s="103" t="s">
        <v>557</v>
      </c>
      <c r="C301" s="160">
        <v>10</v>
      </c>
      <c r="D301" s="157" t="s">
        <v>68</v>
      </c>
      <c r="E301" s="160" t="s">
        <v>455</v>
      </c>
      <c r="F301" s="157"/>
      <c r="G301" s="195">
        <f>SUM(G303)</f>
        <v>776045</v>
      </c>
    </row>
    <row r="302" spans="1:7" ht="30">
      <c r="A302" s="171" t="s">
        <v>801</v>
      </c>
      <c r="B302" s="103" t="s">
        <v>557</v>
      </c>
      <c r="C302" s="160">
        <v>10</v>
      </c>
      <c r="D302" s="157" t="s">
        <v>68</v>
      </c>
      <c r="E302" s="160" t="s">
        <v>468</v>
      </c>
      <c r="F302" s="157"/>
      <c r="G302" s="195">
        <f>SUM(G303)</f>
        <v>776045</v>
      </c>
    </row>
    <row r="303" spans="1:7" ht="45">
      <c r="A303" s="167" t="s">
        <v>469</v>
      </c>
      <c r="B303" s="103" t="s">
        <v>557</v>
      </c>
      <c r="C303" s="160">
        <v>10</v>
      </c>
      <c r="D303" s="157" t="s">
        <v>68</v>
      </c>
      <c r="E303" s="160" t="s">
        <v>470</v>
      </c>
      <c r="F303" s="157"/>
      <c r="G303" s="195">
        <f>SUM(G304)</f>
        <v>776045</v>
      </c>
    </row>
    <row r="304" spans="1:7" ht="15">
      <c r="A304" s="167" t="s">
        <v>92</v>
      </c>
      <c r="B304" s="103" t="s">
        <v>557</v>
      </c>
      <c r="C304" s="160">
        <v>10</v>
      </c>
      <c r="D304" s="157" t="s">
        <v>68</v>
      </c>
      <c r="E304" s="160" t="s">
        <v>471</v>
      </c>
      <c r="F304" s="157" t="s">
        <v>91</v>
      </c>
      <c r="G304" s="195">
        <v>776045</v>
      </c>
    </row>
    <row r="305" spans="1:7" ht="43.5">
      <c r="A305" s="37" t="s">
        <v>157</v>
      </c>
      <c r="B305" s="103" t="s">
        <v>557</v>
      </c>
      <c r="C305" s="166" t="s">
        <v>43</v>
      </c>
      <c r="D305" s="157" t="s">
        <v>68</v>
      </c>
      <c r="E305" s="162" t="s">
        <v>312</v>
      </c>
      <c r="F305" s="157"/>
      <c r="G305" s="195">
        <f>SUM(G306+G322)</f>
        <v>13659478</v>
      </c>
    </row>
    <row r="306" spans="1:7" ht="62.25" customHeight="1">
      <c r="A306" s="173" t="s">
        <v>462</v>
      </c>
      <c r="B306" s="103" t="s">
        <v>557</v>
      </c>
      <c r="C306" s="162">
        <v>10</v>
      </c>
      <c r="D306" s="166" t="s">
        <v>68</v>
      </c>
      <c r="E306" s="162" t="s">
        <v>463</v>
      </c>
      <c r="F306" s="166"/>
      <c r="G306" s="184">
        <f>SUM(G307+G311+G318)</f>
        <v>9576121</v>
      </c>
    </row>
    <row r="307" spans="1:7" ht="30">
      <c r="A307" s="167" t="s">
        <v>802</v>
      </c>
      <c r="B307" s="103" t="s">
        <v>557</v>
      </c>
      <c r="C307" s="160">
        <v>10</v>
      </c>
      <c r="D307" s="157" t="s">
        <v>68</v>
      </c>
      <c r="E307" s="160" t="s">
        <v>472</v>
      </c>
      <c r="F307" s="157"/>
      <c r="G307" s="195">
        <f>SUM(G308)</f>
        <v>284621</v>
      </c>
    </row>
    <row r="308" spans="1:7" ht="30">
      <c r="A308" s="171" t="s">
        <v>486</v>
      </c>
      <c r="B308" s="103" t="s">
        <v>557</v>
      </c>
      <c r="C308" s="160">
        <v>10</v>
      </c>
      <c r="D308" s="157" t="s">
        <v>68</v>
      </c>
      <c r="E308" s="160" t="s">
        <v>477</v>
      </c>
      <c r="F308" s="157"/>
      <c r="G308" s="195">
        <f>SUM(G310+G309)</f>
        <v>284621</v>
      </c>
    </row>
    <row r="309" spans="1:7" ht="30">
      <c r="A309" s="167" t="s">
        <v>256</v>
      </c>
      <c r="B309" s="157" t="s">
        <v>557</v>
      </c>
      <c r="C309" s="160">
        <v>10</v>
      </c>
      <c r="D309" s="157" t="s">
        <v>68</v>
      </c>
      <c r="E309" s="160" t="s">
        <v>477</v>
      </c>
      <c r="F309" s="157" t="s">
        <v>69</v>
      </c>
      <c r="G309" s="195">
        <v>6200</v>
      </c>
    </row>
    <row r="310" spans="1:7" ht="15">
      <c r="A310" s="167" t="s">
        <v>92</v>
      </c>
      <c r="B310" s="103" t="s">
        <v>557</v>
      </c>
      <c r="C310" s="160">
        <v>10</v>
      </c>
      <c r="D310" s="157" t="s">
        <v>68</v>
      </c>
      <c r="E310" s="160" t="s">
        <v>477</v>
      </c>
      <c r="F310" s="157" t="s">
        <v>91</v>
      </c>
      <c r="G310" s="195">
        <v>278421</v>
      </c>
    </row>
    <row r="311" spans="1:7" ht="45">
      <c r="A311" s="167" t="s">
        <v>478</v>
      </c>
      <c r="B311" s="103" t="s">
        <v>557</v>
      </c>
      <c r="C311" s="160">
        <v>10</v>
      </c>
      <c r="D311" s="157" t="s">
        <v>68</v>
      </c>
      <c r="E311" s="160" t="s">
        <v>479</v>
      </c>
      <c r="F311" s="157"/>
      <c r="G311" s="195">
        <f>SUM(G315+G312)</f>
        <v>8480754</v>
      </c>
    </row>
    <row r="312" spans="1:7" ht="15">
      <c r="A312" s="172" t="s">
        <v>176</v>
      </c>
      <c r="B312" s="103" t="s">
        <v>557</v>
      </c>
      <c r="C312" s="160">
        <v>10</v>
      </c>
      <c r="D312" s="157" t="s">
        <v>68</v>
      </c>
      <c r="E312" s="160" t="s">
        <v>480</v>
      </c>
      <c r="F312" s="157"/>
      <c r="G312" s="195">
        <f>SUM(G314+G313)</f>
        <v>5980754</v>
      </c>
    </row>
    <row r="313" spans="1:7" ht="30">
      <c r="A313" s="167" t="s">
        <v>256</v>
      </c>
      <c r="B313" s="103" t="s">
        <v>557</v>
      </c>
      <c r="C313" s="160">
        <v>10</v>
      </c>
      <c r="D313" s="157" t="s">
        <v>68</v>
      </c>
      <c r="E313" s="160" t="s">
        <v>480</v>
      </c>
      <c r="F313" s="157" t="s">
        <v>69</v>
      </c>
      <c r="G313" s="195">
        <v>103000</v>
      </c>
    </row>
    <row r="314" spans="1:7" ht="15">
      <c r="A314" s="167" t="s">
        <v>92</v>
      </c>
      <c r="B314" s="103" t="s">
        <v>557</v>
      </c>
      <c r="C314" s="160">
        <v>10</v>
      </c>
      <c r="D314" s="157" t="s">
        <v>68</v>
      </c>
      <c r="E314" s="160" t="s">
        <v>481</v>
      </c>
      <c r="F314" s="157" t="s">
        <v>91</v>
      </c>
      <c r="G314" s="195">
        <v>5877754</v>
      </c>
    </row>
    <row r="315" spans="1:7" ht="15">
      <c r="A315" s="172" t="s">
        <v>177</v>
      </c>
      <c r="B315" s="103" t="s">
        <v>557</v>
      </c>
      <c r="C315" s="160">
        <v>10</v>
      </c>
      <c r="D315" s="157" t="s">
        <v>68</v>
      </c>
      <c r="E315" s="160" t="s">
        <v>482</v>
      </c>
      <c r="F315" s="157"/>
      <c r="G315" s="195">
        <f>SUM(G317+G316)</f>
        <v>2500000</v>
      </c>
    </row>
    <row r="316" spans="1:7" ht="30">
      <c r="A316" s="167" t="s">
        <v>256</v>
      </c>
      <c r="B316" s="103" t="s">
        <v>557</v>
      </c>
      <c r="C316" s="160">
        <v>10</v>
      </c>
      <c r="D316" s="157" t="s">
        <v>68</v>
      </c>
      <c r="E316" s="160" t="s">
        <v>483</v>
      </c>
      <c r="F316" s="157" t="s">
        <v>69</v>
      </c>
      <c r="G316" s="195">
        <v>50000</v>
      </c>
    </row>
    <row r="317" spans="1:7" ht="15">
      <c r="A317" s="167" t="s">
        <v>92</v>
      </c>
      <c r="B317" s="103" t="s">
        <v>557</v>
      </c>
      <c r="C317" s="160">
        <v>10</v>
      </c>
      <c r="D317" s="157" t="s">
        <v>68</v>
      </c>
      <c r="E317" s="160" t="s">
        <v>483</v>
      </c>
      <c r="F317" s="157" t="s">
        <v>91</v>
      </c>
      <c r="G317" s="195">
        <v>2450000</v>
      </c>
    </row>
    <row r="318" spans="1:7" ht="33.75" customHeight="1">
      <c r="A318" s="167" t="s">
        <v>857</v>
      </c>
      <c r="B318" s="103" t="s">
        <v>557</v>
      </c>
      <c r="C318" s="160">
        <v>10</v>
      </c>
      <c r="D318" s="157" t="s">
        <v>68</v>
      </c>
      <c r="E318" s="160" t="s">
        <v>484</v>
      </c>
      <c r="F318" s="157"/>
      <c r="G318" s="195">
        <f>SUM(G319)</f>
        <v>810746</v>
      </c>
    </row>
    <row r="319" spans="1:7" ht="30">
      <c r="A319" s="177" t="s">
        <v>175</v>
      </c>
      <c r="B319" s="103" t="s">
        <v>557</v>
      </c>
      <c r="C319" s="160">
        <v>10</v>
      </c>
      <c r="D319" s="157" t="s">
        <v>68</v>
      </c>
      <c r="E319" s="160" t="s">
        <v>485</v>
      </c>
      <c r="F319" s="157"/>
      <c r="G319" s="195">
        <f>SUM(G321+G320)</f>
        <v>810746</v>
      </c>
    </row>
    <row r="320" spans="1:7" ht="30">
      <c r="A320" s="167" t="s">
        <v>256</v>
      </c>
      <c r="B320" s="157" t="s">
        <v>557</v>
      </c>
      <c r="C320" s="160">
        <v>10</v>
      </c>
      <c r="D320" s="157" t="s">
        <v>68</v>
      </c>
      <c r="E320" s="160" t="s">
        <v>485</v>
      </c>
      <c r="F320" s="157" t="s">
        <v>69</v>
      </c>
      <c r="G320" s="195">
        <v>25000</v>
      </c>
    </row>
    <row r="321" spans="1:7" ht="15">
      <c r="A321" s="167" t="s">
        <v>92</v>
      </c>
      <c r="B321" s="103" t="s">
        <v>557</v>
      </c>
      <c r="C321" s="160">
        <v>10</v>
      </c>
      <c r="D321" s="157" t="s">
        <v>68</v>
      </c>
      <c r="E321" s="160" t="s">
        <v>487</v>
      </c>
      <c r="F321" s="157" t="s">
        <v>91</v>
      </c>
      <c r="G321" s="195">
        <v>785746</v>
      </c>
    </row>
    <row r="322" spans="1:7" ht="31.5" customHeight="1">
      <c r="A322" s="167" t="s">
        <v>859</v>
      </c>
      <c r="B322" s="103" t="s">
        <v>557</v>
      </c>
      <c r="C322" s="160">
        <v>10</v>
      </c>
      <c r="D322" s="157" t="s">
        <v>68</v>
      </c>
      <c r="E322" s="160" t="s">
        <v>319</v>
      </c>
      <c r="F322" s="157"/>
      <c r="G322" s="195">
        <f>SUM(G323)</f>
        <v>4083357</v>
      </c>
    </row>
    <row r="323" spans="1:7" ht="30">
      <c r="A323" s="167" t="s">
        <v>474</v>
      </c>
      <c r="B323" s="103" t="s">
        <v>557</v>
      </c>
      <c r="C323" s="160">
        <v>10</v>
      </c>
      <c r="D323" s="157" t="s">
        <v>68</v>
      </c>
      <c r="E323" s="160" t="s">
        <v>475</v>
      </c>
      <c r="F323" s="157"/>
      <c r="G323" s="195">
        <f>SUM(G324)</f>
        <v>4083357</v>
      </c>
    </row>
    <row r="324" spans="1:7" ht="15">
      <c r="A324" s="177" t="s">
        <v>473</v>
      </c>
      <c r="B324" s="103" t="s">
        <v>557</v>
      </c>
      <c r="C324" s="160">
        <v>10</v>
      </c>
      <c r="D324" s="157" t="s">
        <v>68</v>
      </c>
      <c r="E324" s="160" t="s">
        <v>476</v>
      </c>
      <c r="F324" s="157"/>
      <c r="G324" s="195">
        <f>SUM(G325)</f>
        <v>4083357</v>
      </c>
    </row>
    <row r="325" spans="1:7" ht="15">
      <c r="A325" s="167" t="s">
        <v>92</v>
      </c>
      <c r="B325" s="103" t="s">
        <v>557</v>
      </c>
      <c r="C325" s="160">
        <v>10</v>
      </c>
      <c r="D325" s="157" t="s">
        <v>68</v>
      </c>
      <c r="E325" s="160" t="s">
        <v>476</v>
      </c>
      <c r="F325" s="157" t="s">
        <v>91</v>
      </c>
      <c r="G325" s="195">
        <v>4083357</v>
      </c>
    </row>
    <row r="326" spans="1:7" ht="33.75" customHeight="1">
      <c r="A326" s="90" t="s">
        <v>488</v>
      </c>
      <c r="B326" s="103" t="s">
        <v>557</v>
      </c>
      <c r="C326" s="160">
        <v>10</v>
      </c>
      <c r="D326" s="157" t="s">
        <v>68</v>
      </c>
      <c r="E326" s="160" t="s">
        <v>424</v>
      </c>
      <c r="F326" s="157"/>
      <c r="G326" s="195">
        <f>SUM(G327)</f>
        <v>14678939</v>
      </c>
    </row>
    <row r="327" spans="1:7" ht="50.25" customHeight="1">
      <c r="A327" s="172" t="s">
        <v>489</v>
      </c>
      <c r="B327" s="103" t="s">
        <v>557</v>
      </c>
      <c r="C327" s="160">
        <v>10</v>
      </c>
      <c r="D327" s="157" t="s">
        <v>68</v>
      </c>
      <c r="E327" s="160" t="s">
        <v>425</v>
      </c>
      <c r="F327" s="157"/>
      <c r="G327" s="195">
        <f>SUM(G328+G332)</f>
        <v>14678939</v>
      </c>
    </row>
    <row r="328" spans="1:7" ht="30">
      <c r="A328" s="171" t="s">
        <v>490</v>
      </c>
      <c r="B328" s="103" t="s">
        <v>557</v>
      </c>
      <c r="C328" s="160">
        <v>10</v>
      </c>
      <c r="D328" s="157" t="s">
        <v>68</v>
      </c>
      <c r="E328" s="160" t="s">
        <v>491</v>
      </c>
      <c r="F328" s="157"/>
      <c r="G328" s="195">
        <f>SUM(G329)</f>
        <v>2321301</v>
      </c>
    </row>
    <row r="329" spans="1:7" ht="75">
      <c r="A329" s="167" t="s">
        <v>493</v>
      </c>
      <c r="B329" s="103" t="s">
        <v>557</v>
      </c>
      <c r="C329" s="160">
        <v>10</v>
      </c>
      <c r="D329" s="157" t="s">
        <v>68</v>
      </c>
      <c r="E329" s="160" t="s">
        <v>492</v>
      </c>
      <c r="F329" s="157"/>
      <c r="G329" s="195">
        <f>SUM(G331+G330)</f>
        <v>2321301</v>
      </c>
    </row>
    <row r="330" spans="1:7" ht="30">
      <c r="A330" s="167" t="s">
        <v>256</v>
      </c>
      <c r="B330" s="103" t="s">
        <v>557</v>
      </c>
      <c r="C330" s="160">
        <v>10</v>
      </c>
      <c r="D330" s="157" t="s">
        <v>68</v>
      </c>
      <c r="E330" s="160" t="s">
        <v>492</v>
      </c>
      <c r="F330" s="157" t="s">
        <v>69</v>
      </c>
      <c r="G330" s="195">
        <v>8195</v>
      </c>
    </row>
    <row r="331" spans="1:7" ht="15">
      <c r="A331" s="167" t="s">
        <v>92</v>
      </c>
      <c r="B331" s="103" t="s">
        <v>557</v>
      </c>
      <c r="C331" s="160">
        <v>10</v>
      </c>
      <c r="D331" s="157" t="s">
        <v>68</v>
      </c>
      <c r="E331" s="160" t="s">
        <v>492</v>
      </c>
      <c r="F331" s="157" t="s">
        <v>91</v>
      </c>
      <c r="G331" s="195">
        <v>2313106</v>
      </c>
    </row>
    <row r="332" spans="1:7" ht="30">
      <c r="A332" s="167" t="s">
        <v>494</v>
      </c>
      <c r="B332" s="103" t="s">
        <v>557</v>
      </c>
      <c r="C332" s="160">
        <v>10</v>
      </c>
      <c r="D332" s="157" t="s">
        <v>68</v>
      </c>
      <c r="E332" s="160" t="s">
        <v>495</v>
      </c>
      <c r="F332" s="157"/>
      <c r="G332" s="195">
        <f>SUM(G333)</f>
        <v>12357638</v>
      </c>
    </row>
    <row r="333" spans="1:7" ht="75">
      <c r="A333" s="167" t="s">
        <v>493</v>
      </c>
      <c r="B333" s="103" t="s">
        <v>557</v>
      </c>
      <c r="C333" s="160">
        <v>10</v>
      </c>
      <c r="D333" s="157" t="s">
        <v>68</v>
      </c>
      <c r="E333" s="160" t="s">
        <v>496</v>
      </c>
      <c r="F333" s="157"/>
      <c r="G333" s="195">
        <f>SUM(G334:G335)</f>
        <v>12357638</v>
      </c>
    </row>
    <row r="334" spans="1:7" ht="30">
      <c r="A334" s="167" t="s">
        <v>256</v>
      </c>
      <c r="B334" s="103" t="s">
        <v>557</v>
      </c>
      <c r="C334" s="160">
        <v>10</v>
      </c>
      <c r="D334" s="157" t="s">
        <v>68</v>
      </c>
      <c r="E334" s="160" t="s">
        <v>496</v>
      </c>
      <c r="F334" s="157" t="s">
        <v>69</v>
      </c>
      <c r="G334" s="195">
        <v>21995</v>
      </c>
    </row>
    <row r="335" spans="1:7" ht="15">
      <c r="A335" s="167" t="s">
        <v>92</v>
      </c>
      <c r="B335" s="103" t="s">
        <v>557</v>
      </c>
      <c r="C335" s="160">
        <v>10</v>
      </c>
      <c r="D335" s="157" t="s">
        <v>68</v>
      </c>
      <c r="E335" s="160" t="s">
        <v>496</v>
      </c>
      <c r="F335" s="157" t="s">
        <v>91</v>
      </c>
      <c r="G335" s="195">
        <v>12335643</v>
      </c>
    </row>
    <row r="336" spans="1:7" ht="45">
      <c r="A336" s="167" t="s">
        <v>757</v>
      </c>
      <c r="B336" s="103" t="s">
        <v>557</v>
      </c>
      <c r="C336" s="160">
        <v>10</v>
      </c>
      <c r="D336" s="157" t="s">
        <v>68</v>
      </c>
      <c r="E336" s="160" t="s">
        <v>750</v>
      </c>
      <c r="F336" s="157"/>
      <c r="G336" s="195">
        <f>SUM(G337)</f>
        <v>673537</v>
      </c>
    </row>
    <row r="337" spans="1:7" ht="75">
      <c r="A337" s="167" t="s">
        <v>811</v>
      </c>
      <c r="B337" s="103" t="s">
        <v>557</v>
      </c>
      <c r="C337" s="160">
        <v>10</v>
      </c>
      <c r="D337" s="157" t="s">
        <v>68</v>
      </c>
      <c r="E337" s="160" t="s">
        <v>812</v>
      </c>
      <c r="F337" s="157"/>
      <c r="G337" s="195">
        <f>SUM(G338)</f>
        <v>673537</v>
      </c>
    </row>
    <row r="338" spans="1:7" ht="29.25" customHeight="1">
      <c r="A338" s="167" t="s">
        <v>813</v>
      </c>
      <c r="B338" s="103" t="s">
        <v>557</v>
      </c>
      <c r="C338" s="160">
        <v>10</v>
      </c>
      <c r="D338" s="157" t="s">
        <v>68</v>
      </c>
      <c r="E338" s="160" t="s">
        <v>814</v>
      </c>
      <c r="F338" s="157"/>
      <c r="G338" s="195">
        <f>SUM(G339)</f>
        <v>673537</v>
      </c>
    </row>
    <row r="339" spans="1:7" ht="30">
      <c r="A339" s="167" t="s">
        <v>760</v>
      </c>
      <c r="B339" s="103" t="s">
        <v>557</v>
      </c>
      <c r="C339" s="160">
        <v>10</v>
      </c>
      <c r="D339" s="157" t="s">
        <v>68</v>
      </c>
      <c r="E339" s="160" t="s">
        <v>815</v>
      </c>
      <c r="F339" s="157"/>
      <c r="G339" s="195">
        <f>SUM(G340)</f>
        <v>673537</v>
      </c>
    </row>
    <row r="340" spans="1:7" ht="15">
      <c r="A340" s="167" t="s">
        <v>92</v>
      </c>
      <c r="B340" s="103" t="s">
        <v>557</v>
      </c>
      <c r="C340" s="160">
        <v>10</v>
      </c>
      <c r="D340" s="157" t="s">
        <v>68</v>
      </c>
      <c r="E340" s="160" t="s">
        <v>815</v>
      </c>
      <c r="F340" s="157" t="s">
        <v>91</v>
      </c>
      <c r="G340" s="195">
        <v>673537</v>
      </c>
    </row>
    <row r="341" spans="1:7" ht="15">
      <c r="A341" s="169" t="s">
        <v>94</v>
      </c>
      <c r="B341" s="103" t="s">
        <v>557</v>
      </c>
      <c r="C341" s="162">
        <v>10</v>
      </c>
      <c r="D341" s="166" t="s">
        <v>73</v>
      </c>
      <c r="E341" s="162"/>
      <c r="F341" s="157"/>
      <c r="G341" s="184">
        <f>SUM(G342+G347)</f>
        <v>15466889</v>
      </c>
    </row>
    <row r="342" spans="1:7" ht="29.25">
      <c r="A342" s="37" t="s">
        <v>497</v>
      </c>
      <c r="B342" s="103" t="s">
        <v>557</v>
      </c>
      <c r="C342" s="166" t="s">
        <v>43</v>
      </c>
      <c r="D342" s="157" t="s">
        <v>73</v>
      </c>
      <c r="E342" s="162" t="s">
        <v>312</v>
      </c>
      <c r="F342" s="157"/>
      <c r="G342" s="195">
        <f>SUM(G343)</f>
        <v>13150677</v>
      </c>
    </row>
    <row r="343" spans="1:7" ht="30">
      <c r="A343" s="177" t="s">
        <v>803</v>
      </c>
      <c r="B343" s="157" t="s">
        <v>557</v>
      </c>
      <c r="C343" s="160">
        <v>10</v>
      </c>
      <c r="D343" s="157" t="s">
        <v>73</v>
      </c>
      <c r="E343" s="160" t="s">
        <v>319</v>
      </c>
      <c r="F343" s="157"/>
      <c r="G343" s="195">
        <f>SUM(G344)</f>
        <v>13150677</v>
      </c>
    </row>
    <row r="344" spans="1:7" ht="45">
      <c r="A344" s="177" t="s">
        <v>498</v>
      </c>
      <c r="B344" s="103" t="s">
        <v>557</v>
      </c>
      <c r="C344" s="160">
        <v>10</v>
      </c>
      <c r="D344" s="157" t="s">
        <v>73</v>
      </c>
      <c r="E344" s="160" t="s">
        <v>499</v>
      </c>
      <c r="F344" s="157"/>
      <c r="G344" s="195">
        <f>SUM(G345)</f>
        <v>13150677</v>
      </c>
    </row>
    <row r="345" spans="1:7" ht="36.75" customHeight="1">
      <c r="A345" s="167" t="s">
        <v>179</v>
      </c>
      <c r="B345" s="103" t="s">
        <v>557</v>
      </c>
      <c r="C345" s="160">
        <v>10</v>
      </c>
      <c r="D345" s="157" t="s">
        <v>73</v>
      </c>
      <c r="E345" s="160" t="s">
        <v>500</v>
      </c>
      <c r="F345" s="157"/>
      <c r="G345" s="195">
        <f>SUM(G346)</f>
        <v>13150677</v>
      </c>
    </row>
    <row r="346" spans="1:7" ht="15">
      <c r="A346" s="167" t="s">
        <v>92</v>
      </c>
      <c r="B346" s="103" t="s">
        <v>557</v>
      </c>
      <c r="C346" s="160">
        <v>10</v>
      </c>
      <c r="D346" s="157" t="s">
        <v>73</v>
      </c>
      <c r="E346" s="160" t="s">
        <v>501</v>
      </c>
      <c r="F346" s="157" t="s">
        <v>91</v>
      </c>
      <c r="G346" s="195">
        <v>13150677</v>
      </c>
    </row>
    <row r="347" spans="1:7" ht="28.5">
      <c r="A347" s="169" t="s">
        <v>154</v>
      </c>
      <c r="B347" s="103" t="s">
        <v>557</v>
      </c>
      <c r="C347" s="157" t="s">
        <v>43</v>
      </c>
      <c r="D347" s="157" t="s">
        <v>73</v>
      </c>
      <c r="E347" s="160" t="s">
        <v>335</v>
      </c>
      <c r="F347" s="157"/>
      <c r="G347" s="195">
        <f>SUM(G348)</f>
        <v>2316212</v>
      </c>
    </row>
    <row r="348" spans="1:7" ht="15">
      <c r="A348" s="177" t="s">
        <v>155</v>
      </c>
      <c r="B348" s="103" t="s">
        <v>557</v>
      </c>
      <c r="C348" s="160">
        <v>10</v>
      </c>
      <c r="D348" s="157" t="s">
        <v>73</v>
      </c>
      <c r="E348" s="160" t="s">
        <v>367</v>
      </c>
      <c r="F348" s="157"/>
      <c r="G348" s="195">
        <f>SUM(G349)</f>
        <v>2316212</v>
      </c>
    </row>
    <row r="349" spans="1:7" ht="15">
      <c r="A349" s="171" t="s">
        <v>54</v>
      </c>
      <c r="B349" s="103" t="s">
        <v>557</v>
      </c>
      <c r="C349" s="160">
        <v>10</v>
      </c>
      <c r="D349" s="157" t="s">
        <v>73</v>
      </c>
      <c r="E349" s="160" t="s">
        <v>543</v>
      </c>
      <c r="F349" s="157"/>
      <c r="G349" s="195">
        <f>SUM(G350)</f>
        <v>2316212</v>
      </c>
    </row>
    <row r="350" spans="1:7" ht="15">
      <c r="A350" s="167" t="s">
        <v>92</v>
      </c>
      <c r="B350" s="103" t="s">
        <v>557</v>
      </c>
      <c r="C350" s="160">
        <v>10</v>
      </c>
      <c r="D350" s="157" t="s">
        <v>73</v>
      </c>
      <c r="E350" s="160" t="s">
        <v>544</v>
      </c>
      <c r="F350" s="157" t="s">
        <v>91</v>
      </c>
      <c r="G350" s="195">
        <v>2316212</v>
      </c>
    </row>
    <row r="351" spans="1:7" ht="15">
      <c r="A351" s="173" t="s">
        <v>197</v>
      </c>
      <c r="B351" s="103" t="s">
        <v>557</v>
      </c>
      <c r="C351" s="162">
        <v>11</v>
      </c>
      <c r="D351" s="166" t="s">
        <v>196</v>
      </c>
      <c r="E351" s="162"/>
      <c r="F351" s="166"/>
      <c r="G351" s="184">
        <f aca="true" t="shared" si="0" ref="G351:G356">SUM(G352)</f>
        <v>170000</v>
      </c>
    </row>
    <row r="352" spans="1:7" ht="15">
      <c r="A352" s="169" t="s">
        <v>95</v>
      </c>
      <c r="B352" s="103" t="s">
        <v>557</v>
      </c>
      <c r="C352" s="162">
        <v>11</v>
      </c>
      <c r="D352" s="166" t="s">
        <v>65</v>
      </c>
      <c r="E352" s="162"/>
      <c r="F352" s="157"/>
      <c r="G352" s="184">
        <f t="shared" si="0"/>
        <v>170000</v>
      </c>
    </row>
    <row r="353" spans="1:7" ht="45">
      <c r="A353" s="179" t="s">
        <v>438</v>
      </c>
      <c r="B353" s="103" t="s">
        <v>557</v>
      </c>
      <c r="C353" s="157" t="s">
        <v>96</v>
      </c>
      <c r="D353" s="157" t="s">
        <v>65</v>
      </c>
      <c r="E353" s="160" t="s">
        <v>439</v>
      </c>
      <c r="F353" s="157"/>
      <c r="G353" s="195">
        <f t="shared" si="0"/>
        <v>170000</v>
      </c>
    </row>
    <row r="354" spans="1:7" ht="75">
      <c r="A354" s="38" t="s">
        <v>181</v>
      </c>
      <c r="B354" s="157" t="s">
        <v>557</v>
      </c>
      <c r="C354" s="157" t="s">
        <v>96</v>
      </c>
      <c r="D354" s="157" t="s">
        <v>65</v>
      </c>
      <c r="E354" s="160" t="s">
        <v>440</v>
      </c>
      <c r="F354" s="157"/>
      <c r="G354" s="195">
        <f t="shared" si="0"/>
        <v>170000</v>
      </c>
    </row>
    <row r="355" spans="1:7" ht="60">
      <c r="A355" s="176" t="s">
        <v>441</v>
      </c>
      <c r="B355" s="103" t="s">
        <v>557</v>
      </c>
      <c r="C355" s="157" t="s">
        <v>96</v>
      </c>
      <c r="D355" s="157" t="s">
        <v>65</v>
      </c>
      <c r="E355" s="160" t="s">
        <v>442</v>
      </c>
      <c r="F355" s="157"/>
      <c r="G355" s="195">
        <f t="shared" si="0"/>
        <v>170000</v>
      </c>
    </row>
    <row r="356" spans="1:7" ht="45">
      <c r="A356" s="167" t="s">
        <v>443</v>
      </c>
      <c r="B356" s="103" t="s">
        <v>557</v>
      </c>
      <c r="C356" s="157" t="s">
        <v>96</v>
      </c>
      <c r="D356" s="157" t="s">
        <v>65</v>
      </c>
      <c r="E356" s="160" t="s">
        <v>444</v>
      </c>
      <c r="F356" s="157"/>
      <c r="G356" s="195">
        <f t="shared" si="0"/>
        <v>170000</v>
      </c>
    </row>
    <row r="357" spans="1:7" ht="30">
      <c r="A357" s="167" t="s">
        <v>256</v>
      </c>
      <c r="B357" s="103" t="s">
        <v>557</v>
      </c>
      <c r="C357" s="157" t="s">
        <v>96</v>
      </c>
      <c r="D357" s="157" t="s">
        <v>65</v>
      </c>
      <c r="E357" s="160" t="s">
        <v>444</v>
      </c>
      <c r="F357" s="157" t="s">
        <v>69</v>
      </c>
      <c r="G357" s="195">
        <v>170000</v>
      </c>
    </row>
    <row r="358" spans="1:7" ht="57">
      <c r="A358" s="169" t="s">
        <v>97</v>
      </c>
      <c r="B358" s="103" t="s">
        <v>557</v>
      </c>
      <c r="C358" s="162">
        <v>14</v>
      </c>
      <c r="D358" s="162"/>
      <c r="E358" s="162"/>
      <c r="F358" s="157"/>
      <c r="G358" s="184">
        <f>SUM(G359+G365)</f>
        <v>10165608</v>
      </c>
    </row>
    <row r="359" spans="1:7" ht="42.75">
      <c r="A359" s="169" t="s">
        <v>98</v>
      </c>
      <c r="B359" s="103" t="s">
        <v>557</v>
      </c>
      <c r="C359" s="162">
        <v>14</v>
      </c>
      <c r="D359" s="166" t="s">
        <v>63</v>
      </c>
      <c r="E359" s="162"/>
      <c r="F359" s="157"/>
      <c r="G359" s="184">
        <f>SUM(G360)</f>
        <v>9665608</v>
      </c>
    </row>
    <row r="360" spans="1:7" ht="33.75" customHeight="1">
      <c r="A360" s="177" t="s">
        <v>430</v>
      </c>
      <c r="B360" s="103" t="s">
        <v>557</v>
      </c>
      <c r="C360" s="160">
        <v>14</v>
      </c>
      <c r="D360" s="157" t="s">
        <v>63</v>
      </c>
      <c r="E360" s="160" t="s">
        <v>431</v>
      </c>
      <c r="F360" s="157"/>
      <c r="G360" s="195">
        <f>SUM(G362)</f>
        <v>9665608</v>
      </c>
    </row>
    <row r="361" spans="1:7" ht="45">
      <c r="A361" s="177" t="s">
        <v>432</v>
      </c>
      <c r="B361" s="103" t="s">
        <v>557</v>
      </c>
      <c r="C361" s="160">
        <v>14</v>
      </c>
      <c r="D361" s="157" t="s">
        <v>63</v>
      </c>
      <c r="E361" s="160" t="s">
        <v>433</v>
      </c>
      <c r="F361" s="157"/>
      <c r="G361" s="195"/>
    </row>
    <row r="362" spans="1:7" ht="30">
      <c r="A362" s="167" t="s">
        <v>434</v>
      </c>
      <c r="B362" s="103" t="s">
        <v>557</v>
      </c>
      <c r="C362" s="160">
        <v>14</v>
      </c>
      <c r="D362" s="157" t="s">
        <v>63</v>
      </c>
      <c r="E362" s="160" t="s">
        <v>435</v>
      </c>
      <c r="F362" s="157"/>
      <c r="G362" s="195">
        <f>SUM(G363)</f>
        <v>9665608</v>
      </c>
    </row>
    <row r="363" spans="1:7" ht="45">
      <c r="A363" s="202" t="s">
        <v>436</v>
      </c>
      <c r="B363" s="103" t="s">
        <v>557</v>
      </c>
      <c r="C363" s="160">
        <v>14</v>
      </c>
      <c r="D363" s="157" t="s">
        <v>63</v>
      </c>
      <c r="E363" s="160" t="s">
        <v>437</v>
      </c>
      <c r="F363" s="157"/>
      <c r="G363" s="195">
        <f>SUM(G364)</f>
        <v>9665608</v>
      </c>
    </row>
    <row r="364" spans="1:7" ht="15">
      <c r="A364" s="202" t="s">
        <v>74</v>
      </c>
      <c r="B364" s="103" t="s">
        <v>557</v>
      </c>
      <c r="C364" s="160">
        <v>14</v>
      </c>
      <c r="D364" s="157" t="s">
        <v>63</v>
      </c>
      <c r="E364" s="160" t="s">
        <v>437</v>
      </c>
      <c r="F364" s="157" t="s">
        <v>201</v>
      </c>
      <c r="G364" s="195">
        <v>9665608</v>
      </c>
    </row>
    <row r="365" spans="1:7" ht="15">
      <c r="A365" s="211" t="s">
        <v>267</v>
      </c>
      <c r="B365" s="103" t="s">
        <v>557</v>
      </c>
      <c r="C365" s="160">
        <v>14</v>
      </c>
      <c r="D365" s="157" t="s">
        <v>68</v>
      </c>
      <c r="E365" s="160"/>
      <c r="F365" s="157"/>
      <c r="G365" s="184">
        <f>SUM(G366)</f>
        <v>500000</v>
      </c>
    </row>
    <row r="366" spans="1:7" ht="28.5">
      <c r="A366" s="211" t="s">
        <v>76</v>
      </c>
      <c r="B366" s="103" t="s">
        <v>557</v>
      </c>
      <c r="C366" s="160">
        <v>14</v>
      </c>
      <c r="D366" s="157" t="s">
        <v>68</v>
      </c>
      <c r="E366" s="160" t="s">
        <v>363</v>
      </c>
      <c r="F366" s="157"/>
      <c r="G366" s="195">
        <f>SUM(G367)</f>
        <v>500000</v>
      </c>
    </row>
    <row r="367" spans="1:7" ht="30">
      <c r="A367" s="202" t="s">
        <v>271</v>
      </c>
      <c r="B367" s="103" t="s">
        <v>557</v>
      </c>
      <c r="C367" s="160">
        <v>14</v>
      </c>
      <c r="D367" s="157" t="s">
        <v>68</v>
      </c>
      <c r="E367" s="160" t="s">
        <v>364</v>
      </c>
      <c r="F367" s="157"/>
      <c r="G367" s="195">
        <f>SUM(G368)</f>
        <v>500000</v>
      </c>
    </row>
    <row r="368" spans="1:7" ht="30">
      <c r="A368" s="202" t="s">
        <v>39</v>
      </c>
      <c r="B368" s="103" t="s">
        <v>557</v>
      </c>
      <c r="C368" s="160">
        <v>14</v>
      </c>
      <c r="D368" s="157" t="s">
        <v>68</v>
      </c>
      <c r="E368" s="160" t="s">
        <v>747</v>
      </c>
      <c r="F368" s="157"/>
      <c r="G368" s="195">
        <f>SUM(G369)</f>
        <v>500000</v>
      </c>
    </row>
    <row r="369" spans="1:7" ht="15">
      <c r="A369" s="202" t="s">
        <v>74</v>
      </c>
      <c r="B369" s="103" t="s">
        <v>557</v>
      </c>
      <c r="C369" s="212">
        <v>14</v>
      </c>
      <c r="D369" s="157" t="s">
        <v>68</v>
      </c>
      <c r="E369" s="213" t="s">
        <v>365</v>
      </c>
      <c r="F369" s="214">
        <v>500</v>
      </c>
      <c r="G369" s="195">
        <v>500000</v>
      </c>
    </row>
    <row r="370" spans="1:7" ht="30">
      <c r="A370" s="167" t="s">
        <v>434</v>
      </c>
      <c r="B370" s="157" t="s">
        <v>557</v>
      </c>
      <c r="C370" s="160">
        <v>14</v>
      </c>
      <c r="D370" s="157" t="s">
        <v>63</v>
      </c>
      <c r="E370" s="160" t="s">
        <v>435</v>
      </c>
      <c r="F370" s="157"/>
      <c r="G370" s="195">
        <f>SUM(G371)</f>
        <v>9665608</v>
      </c>
    </row>
    <row r="371" spans="1:7" ht="45">
      <c r="A371" s="202" t="s">
        <v>436</v>
      </c>
      <c r="B371" s="103" t="s">
        <v>557</v>
      </c>
      <c r="C371" s="160">
        <v>14</v>
      </c>
      <c r="D371" s="157" t="s">
        <v>63</v>
      </c>
      <c r="E371" s="160" t="s">
        <v>437</v>
      </c>
      <c r="F371" s="157"/>
      <c r="G371" s="195">
        <f>SUM(G372)</f>
        <v>9665608</v>
      </c>
    </row>
    <row r="372" spans="1:7" ht="15">
      <c r="A372" s="202" t="s">
        <v>74</v>
      </c>
      <c r="B372" s="103" t="s">
        <v>557</v>
      </c>
      <c r="C372" s="160">
        <v>14</v>
      </c>
      <c r="D372" s="157" t="s">
        <v>63</v>
      </c>
      <c r="E372" s="160" t="s">
        <v>437</v>
      </c>
      <c r="F372" s="157" t="s">
        <v>201</v>
      </c>
      <c r="G372" s="195">
        <v>9665608</v>
      </c>
    </row>
    <row r="373" spans="1:7" ht="15">
      <c r="A373" s="211" t="s">
        <v>267</v>
      </c>
      <c r="B373" s="103" t="s">
        <v>557</v>
      </c>
      <c r="C373" s="160">
        <v>14</v>
      </c>
      <c r="D373" s="157" t="s">
        <v>68</v>
      </c>
      <c r="E373" s="160"/>
      <c r="F373" s="157"/>
      <c r="G373" s="184">
        <f>SUM(G374)</f>
        <v>500000</v>
      </c>
    </row>
    <row r="374" spans="1:7" ht="28.5">
      <c r="A374" s="211" t="s">
        <v>76</v>
      </c>
      <c r="B374" s="103" t="s">
        <v>557</v>
      </c>
      <c r="C374" s="160">
        <v>14</v>
      </c>
      <c r="D374" s="157" t="s">
        <v>68</v>
      </c>
      <c r="E374" s="160" t="s">
        <v>363</v>
      </c>
      <c r="F374" s="157"/>
      <c r="G374" s="195">
        <f>SUM(G375)</f>
        <v>500000</v>
      </c>
    </row>
    <row r="375" spans="1:7" ht="30">
      <c r="A375" s="202" t="s">
        <v>271</v>
      </c>
      <c r="B375" s="103" t="s">
        <v>557</v>
      </c>
      <c r="C375" s="160">
        <v>14</v>
      </c>
      <c r="D375" s="157" t="s">
        <v>68</v>
      </c>
      <c r="E375" s="160" t="s">
        <v>364</v>
      </c>
      <c r="F375" s="157"/>
      <c r="G375" s="195">
        <f>SUM(G376)</f>
        <v>500000</v>
      </c>
    </row>
    <row r="376" spans="1:7" ht="30">
      <c r="A376" s="202" t="s">
        <v>39</v>
      </c>
      <c r="B376" s="103" t="s">
        <v>557</v>
      </c>
      <c r="C376" s="160">
        <v>14</v>
      </c>
      <c r="D376" s="157" t="s">
        <v>68</v>
      </c>
      <c r="E376" s="160" t="s">
        <v>747</v>
      </c>
      <c r="F376" s="157"/>
      <c r="G376" s="195">
        <f>SUM(G377)</f>
        <v>500000</v>
      </c>
    </row>
    <row r="377" spans="1:7" ht="15">
      <c r="A377" s="202" t="s">
        <v>74</v>
      </c>
      <c r="B377" s="103" t="s">
        <v>557</v>
      </c>
      <c r="C377" s="212">
        <v>14</v>
      </c>
      <c r="D377" s="157" t="s">
        <v>68</v>
      </c>
      <c r="E377" s="213" t="s">
        <v>365</v>
      </c>
      <c r="F377" s="214">
        <v>500</v>
      </c>
      <c r="G377" s="195">
        <v>500000</v>
      </c>
    </row>
  </sheetData>
  <sheetProtection/>
  <mergeCells count="3"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8515625" style="0" customWidth="1"/>
    <col min="2" max="2" width="27.8515625" style="0" customWidth="1"/>
    <col min="3" max="3" width="79.57421875" style="0" customWidth="1"/>
  </cols>
  <sheetData>
    <row r="1" spans="2:6" ht="15" customHeight="1">
      <c r="B1" s="219" t="s">
        <v>619</v>
      </c>
      <c r="C1" s="219"/>
      <c r="D1" s="56"/>
      <c r="E1" s="56"/>
      <c r="F1" s="56"/>
    </row>
    <row r="2" spans="2:6" ht="54" customHeight="1">
      <c r="B2" s="219"/>
      <c r="C2" s="219"/>
      <c r="D2" s="56"/>
      <c r="E2" s="56"/>
      <c r="F2" s="56"/>
    </row>
    <row r="3" spans="2:6" ht="15">
      <c r="B3" s="56"/>
      <c r="C3" s="56"/>
      <c r="D3" s="56"/>
      <c r="E3" s="56"/>
      <c r="F3" s="56"/>
    </row>
    <row r="4" spans="3:4" ht="15">
      <c r="C4" s="95"/>
      <c r="D4" s="95"/>
    </row>
    <row r="5" spans="1:3" ht="15.75">
      <c r="A5" s="96"/>
      <c r="B5" s="222" t="s">
        <v>552</v>
      </c>
      <c r="C5" s="238"/>
    </row>
    <row r="6" spans="1:3" ht="15.75">
      <c r="A6" s="96"/>
      <c r="B6" s="222" t="s">
        <v>553</v>
      </c>
      <c r="C6" s="238"/>
    </row>
    <row r="7" spans="1:3" ht="69.75" customHeight="1">
      <c r="A7" s="97" t="s">
        <v>554</v>
      </c>
      <c r="B7" s="98" t="s">
        <v>555</v>
      </c>
      <c r="C7" s="99" t="s">
        <v>556</v>
      </c>
    </row>
    <row r="8" spans="1:3" ht="15.75" thickBot="1">
      <c r="A8" s="100" t="s">
        <v>557</v>
      </c>
      <c r="B8" s="101"/>
      <c r="C8" s="102" t="s">
        <v>558</v>
      </c>
    </row>
    <row r="9" spans="1:3" ht="15">
      <c r="A9" s="103" t="s">
        <v>557</v>
      </c>
      <c r="B9" s="228" t="s">
        <v>706</v>
      </c>
      <c r="C9" s="230" t="s">
        <v>707</v>
      </c>
    </row>
    <row r="10" spans="1:3" s="105" customFormat="1" ht="15.75" thickBot="1">
      <c r="A10" s="103" t="s">
        <v>557</v>
      </c>
      <c r="B10" s="229"/>
      <c r="C10" s="231"/>
    </row>
    <row r="11" spans="1:3" s="105" customFormat="1" ht="39" thickBot="1">
      <c r="A11" s="103" t="s">
        <v>557</v>
      </c>
      <c r="B11" s="135" t="s">
        <v>559</v>
      </c>
      <c r="C11" s="136" t="s">
        <v>560</v>
      </c>
    </row>
    <row r="12" spans="1:3" s="105" customFormat="1" ht="26.25" thickBot="1">
      <c r="A12" s="103" t="s">
        <v>557</v>
      </c>
      <c r="B12" s="135" t="s">
        <v>561</v>
      </c>
      <c r="C12" s="137" t="s">
        <v>708</v>
      </c>
    </row>
    <row r="13" spans="1:3" ht="51.75" thickBot="1">
      <c r="A13" s="103" t="s">
        <v>557</v>
      </c>
      <c r="B13" s="143" t="s">
        <v>202</v>
      </c>
      <c r="C13" s="137" t="s">
        <v>709</v>
      </c>
    </row>
    <row r="14" spans="1:3" ht="51.75" thickBot="1">
      <c r="A14" s="103" t="s">
        <v>557</v>
      </c>
      <c r="B14" s="135" t="s">
        <v>563</v>
      </c>
      <c r="C14" s="137" t="s">
        <v>564</v>
      </c>
    </row>
    <row r="15" spans="1:3" ht="39" thickBot="1">
      <c r="A15" s="103" t="s">
        <v>557</v>
      </c>
      <c r="B15" s="135" t="s">
        <v>101</v>
      </c>
      <c r="C15" s="137" t="s">
        <v>102</v>
      </c>
    </row>
    <row r="16" spans="1:3" ht="39" thickBot="1">
      <c r="A16" s="103" t="s">
        <v>557</v>
      </c>
      <c r="B16" s="135" t="s">
        <v>565</v>
      </c>
      <c r="C16" s="137" t="s">
        <v>566</v>
      </c>
    </row>
    <row r="17" spans="1:3" ht="26.25" thickBot="1">
      <c r="A17" s="103" t="s">
        <v>557</v>
      </c>
      <c r="B17" s="135" t="s">
        <v>567</v>
      </c>
      <c r="C17" s="137" t="s">
        <v>710</v>
      </c>
    </row>
    <row r="18" spans="1:3" ht="22.5" customHeight="1">
      <c r="A18" s="103" t="s">
        <v>557</v>
      </c>
      <c r="B18" s="228" t="s">
        <v>568</v>
      </c>
      <c r="C18" s="230" t="s">
        <v>711</v>
      </c>
    </row>
    <row r="19" spans="1:3" ht="15.75" thickBot="1">
      <c r="A19" s="103" t="s">
        <v>557</v>
      </c>
      <c r="B19" s="229"/>
      <c r="C19" s="231"/>
    </row>
    <row r="20" spans="1:3" ht="15.75" thickBot="1">
      <c r="A20" s="103" t="s">
        <v>557</v>
      </c>
      <c r="B20" s="135" t="s">
        <v>562</v>
      </c>
      <c r="C20" s="137" t="s">
        <v>712</v>
      </c>
    </row>
    <row r="21" spans="1:3" ht="15">
      <c r="A21" s="103" t="s">
        <v>557</v>
      </c>
      <c r="B21" s="228" t="s">
        <v>569</v>
      </c>
      <c r="C21" s="230" t="s">
        <v>570</v>
      </c>
    </row>
    <row r="22" spans="1:3" ht="15.75" thickBot="1">
      <c r="A22" s="103" t="s">
        <v>557</v>
      </c>
      <c r="B22" s="229"/>
      <c r="C22" s="231"/>
    </row>
    <row r="23" spans="1:3" ht="51.75" thickBot="1">
      <c r="A23" s="103" t="s">
        <v>557</v>
      </c>
      <c r="B23" s="135" t="s">
        <v>571</v>
      </c>
      <c r="C23" s="137" t="s">
        <v>713</v>
      </c>
    </row>
    <row r="24" spans="1:3" ht="39" thickBot="1">
      <c r="A24" s="103" t="s">
        <v>557</v>
      </c>
      <c r="B24" s="135" t="s">
        <v>572</v>
      </c>
      <c r="C24" s="137" t="s">
        <v>573</v>
      </c>
    </row>
    <row r="25" spans="1:3" ht="15">
      <c r="A25" s="103" t="s">
        <v>557</v>
      </c>
      <c r="B25" s="228" t="s">
        <v>574</v>
      </c>
      <c r="C25" s="230" t="s">
        <v>575</v>
      </c>
    </row>
    <row r="26" spans="1:3" ht="15.75" thickBot="1">
      <c r="A26" s="103" t="s">
        <v>557</v>
      </c>
      <c r="B26" s="229"/>
      <c r="C26" s="231"/>
    </row>
    <row r="27" spans="1:3" ht="15">
      <c r="A27" s="103" t="s">
        <v>557</v>
      </c>
      <c r="B27" s="228" t="s">
        <v>714</v>
      </c>
      <c r="C27" s="230" t="s">
        <v>715</v>
      </c>
    </row>
    <row r="28" spans="1:3" ht="15.75" thickBot="1">
      <c r="A28" s="103" t="s">
        <v>557</v>
      </c>
      <c r="B28" s="229"/>
      <c r="C28" s="231"/>
    </row>
    <row r="29" spans="1:3" ht="15.75" thickBot="1">
      <c r="A29" s="103" t="s">
        <v>557</v>
      </c>
      <c r="B29" s="135" t="s">
        <v>576</v>
      </c>
      <c r="C29" s="137" t="s">
        <v>577</v>
      </c>
    </row>
    <row r="30" spans="1:3" ht="15.75" thickBot="1">
      <c r="A30" s="103" t="s">
        <v>557</v>
      </c>
      <c r="B30" s="135" t="s">
        <v>578</v>
      </c>
      <c r="C30" s="137" t="s">
        <v>579</v>
      </c>
    </row>
    <row r="31" spans="1:3" ht="51.75" thickBot="1">
      <c r="A31" s="103" t="s">
        <v>557</v>
      </c>
      <c r="B31" s="135" t="s">
        <v>580</v>
      </c>
      <c r="C31" s="137" t="s">
        <v>581</v>
      </c>
    </row>
    <row r="32" spans="1:3" ht="51.75" thickBot="1">
      <c r="A32" s="103" t="s">
        <v>557</v>
      </c>
      <c r="B32" s="135" t="s">
        <v>582</v>
      </c>
      <c r="C32" s="137" t="s">
        <v>583</v>
      </c>
    </row>
    <row r="33" spans="1:3" ht="51.75" thickBot="1">
      <c r="A33" s="103" t="s">
        <v>557</v>
      </c>
      <c r="B33" s="135" t="s">
        <v>584</v>
      </c>
      <c r="C33" s="137" t="s">
        <v>716</v>
      </c>
    </row>
    <row r="34" spans="1:3" ht="51.75" thickBot="1">
      <c r="A34" s="103" t="s">
        <v>557</v>
      </c>
      <c r="B34" s="135" t="s">
        <v>717</v>
      </c>
      <c r="C34" s="137" t="s">
        <v>585</v>
      </c>
    </row>
    <row r="35" spans="1:3" ht="39" thickBot="1">
      <c r="A35" s="103" t="s">
        <v>557</v>
      </c>
      <c r="B35" s="135" t="s">
        <v>586</v>
      </c>
      <c r="C35" s="137" t="s">
        <v>587</v>
      </c>
    </row>
    <row r="36" spans="1:3" ht="39" thickBot="1">
      <c r="A36" s="103" t="s">
        <v>557</v>
      </c>
      <c r="B36" s="135" t="s">
        <v>588</v>
      </c>
      <c r="C36" s="137" t="s">
        <v>589</v>
      </c>
    </row>
    <row r="37" spans="1:3" ht="26.25" thickBot="1">
      <c r="A37" s="103" t="s">
        <v>557</v>
      </c>
      <c r="B37" s="135" t="s">
        <v>590</v>
      </c>
      <c r="C37" s="137" t="s">
        <v>718</v>
      </c>
    </row>
    <row r="38" spans="1:3" ht="39" thickBot="1">
      <c r="A38" s="103" t="s">
        <v>557</v>
      </c>
      <c r="B38" s="139" t="s">
        <v>592</v>
      </c>
      <c r="C38" s="136" t="s">
        <v>593</v>
      </c>
    </row>
    <row r="39" spans="1:3" ht="15">
      <c r="A39" s="103" t="s">
        <v>557</v>
      </c>
      <c r="B39" s="232" t="s">
        <v>591</v>
      </c>
      <c r="C39" s="234" t="s">
        <v>719</v>
      </c>
    </row>
    <row r="40" spans="1:3" ht="15.75" thickBot="1">
      <c r="A40" s="103" t="s">
        <v>557</v>
      </c>
      <c r="B40" s="233"/>
      <c r="C40" s="235"/>
    </row>
    <row r="41" spans="1:3" ht="26.25" thickBot="1">
      <c r="A41" s="103" t="s">
        <v>557</v>
      </c>
      <c r="B41" s="135" t="s">
        <v>594</v>
      </c>
      <c r="C41" s="137" t="s">
        <v>595</v>
      </c>
    </row>
    <row r="42" spans="1:3" ht="39" thickBot="1">
      <c r="A42" s="103" t="s">
        <v>557</v>
      </c>
      <c r="B42" s="135" t="s">
        <v>597</v>
      </c>
      <c r="C42" s="137" t="s">
        <v>598</v>
      </c>
    </row>
    <row r="43" spans="1:3" ht="26.25" thickBot="1">
      <c r="A43" s="103" t="s">
        <v>557</v>
      </c>
      <c r="B43" s="135" t="s">
        <v>720</v>
      </c>
      <c r="C43" s="137" t="s">
        <v>596</v>
      </c>
    </row>
    <row r="44" spans="1:3" ht="26.25" thickBot="1">
      <c r="A44" s="103" t="s">
        <v>557</v>
      </c>
      <c r="B44" s="135" t="s">
        <v>599</v>
      </c>
      <c r="C44" s="137" t="s">
        <v>721</v>
      </c>
    </row>
    <row r="45" spans="1:3" ht="39.75" thickBot="1">
      <c r="A45" s="103" t="s">
        <v>557</v>
      </c>
      <c r="B45" s="135" t="s">
        <v>722</v>
      </c>
      <c r="C45" s="140" t="s">
        <v>723</v>
      </c>
    </row>
    <row r="46" spans="1:3" ht="26.25" thickBot="1">
      <c r="A46" s="103" t="s">
        <v>557</v>
      </c>
      <c r="B46" s="135" t="s">
        <v>103</v>
      </c>
      <c r="C46" s="137" t="s">
        <v>104</v>
      </c>
    </row>
    <row r="47" spans="1:3" ht="15">
      <c r="A47" s="103" t="s">
        <v>557</v>
      </c>
      <c r="B47" s="228" t="s">
        <v>600</v>
      </c>
      <c r="C47" s="230" t="s">
        <v>601</v>
      </c>
    </row>
    <row r="48" spans="1:3" ht="15">
      <c r="A48" s="103" t="s">
        <v>557</v>
      </c>
      <c r="B48" s="236"/>
      <c r="C48" s="237"/>
    </row>
    <row r="49" spans="1:3" ht="15.75" thickBot="1">
      <c r="A49" s="103" t="s">
        <v>557</v>
      </c>
      <c r="B49" s="229"/>
      <c r="C49" s="231"/>
    </row>
    <row r="50" spans="1:3" ht="15">
      <c r="A50" s="103" t="s">
        <v>557</v>
      </c>
      <c r="B50" s="228" t="s">
        <v>602</v>
      </c>
      <c r="C50" s="138"/>
    </row>
    <row r="51" spans="1:3" ht="39" thickBot="1">
      <c r="A51" s="103" t="s">
        <v>557</v>
      </c>
      <c r="B51" s="229"/>
      <c r="C51" s="137" t="s">
        <v>603</v>
      </c>
    </row>
    <row r="52" spans="1:3" ht="15">
      <c r="A52" s="103" t="s">
        <v>557</v>
      </c>
      <c r="B52" s="228" t="s">
        <v>604</v>
      </c>
      <c r="C52" s="230" t="s">
        <v>605</v>
      </c>
    </row>
    <row r="53" spans="1:3" ht="15.75" thickBot="1">
      <c r="A53" s="103" t="s">
        <v>557</v>
      </c>
      <c r="B53" s="229"/>
      <c r="C53" s="231"/>
    </row>
    <row r="54" spans="1:3" ht="15.75" thickBot="1">
      <c r="A54" s="103" t="s">
        <v>557</v>
      </c>
      <c r="B54" s="135" t="s">
        <v>606</v>
      </c>
      <c r="C54" s="137" t="s">
        <v>607</v>
      </c>
    </row>
    <row r="55" spans="1:3" ht="15.75" thickBot="1">
      <c r="A55" s="103" t="s">
        <v>557</v>
      </c>
      <c r="B55" s="139" t="s">
        <v>109</v>
      </c>
      <c r="C55" s="137" t="s">
        <v>724</v>
      </c>
    </row>
    <row r="56" spans="1:3" ht="15">
      <c r="A56" s="103" t="s">
        <v>557</v>
      </c>
      <c r="B56" s="228" t="s">
        <v>725</v>
      </c>
      <c r="C56" s="230" t="s">
        <v>726</v>
      </c>
    </row>
    <row r="57" spans="1:3" ht="15.75" thickBot="1">
      <c r="A57" s="103" t="s">
        <v>557</v>
      </c>
      <c r="B57" s="229"/>
      <c r="C57" s="231"/>
    </row>
    <row r="58" spans="1:3" ht="15.75" thickBot="1">
      <c r="A58" s="103" t="s">
        <v>557</v>
      </c>
      <c r="B58" s="139" t="s">
        <v>727</v>
      </c>
      <c r="C58" s="137" t="s">
        <v>728</v>
      </c>
    </row>
    <row r="59" spans="1:3" ht="26.25" thickBot="1">
      <c r="A59" s="103" t="s">
        <v>557</v>
      </c>
      <c r="B59" s="139" t="s">
        <v>729</v>
      </c>
      <c r="C59" s="137" t="s">
        <v>730</v>
      </c>
    </row>
    <row r="60" spans="1:3" ht="26.25" thickBot="1">
      <c r="A60" s="103" t="s">
        <v>557</v>
      </c>
      <c r="B60" s="139" t="s">
        <v>731</v>
      </c>
      <c r="C60" s="137" t="s">
        <v>732</v>
      </c>
    </row>
    <row r="61" spans="1:3" ht="26.25" thickBot="1">
      <c r="A61" s="103" t="s">
        <v>557</v>
      </c>
      <c r="B61" s="139" t="s">
        <v>733</v>
      </c>
      <c r="C61" s="137" t="s">
        <v>252</v>
      </c>
    </row>
    <row r="62" spans="1:3" ht="26.25" thickBot="1">
      <c r="A62" s="103" t="s">
        <v>557</v>
      </c>
      <c r="B62" s="139" t="s">
        <v>734</v>
      </c>
      <c r="C62" s="137" t="s">
        <v>735</v>
      </c>
    </row>
    <row r="63" spans="1:3" ht="15.75" thickBot="1">
      <c r="A63" s="103" t="s">
        <v>557</v>
      </c>
      <c r="B63" s="139" t="s">
        <v>736</v>
      </c>
      <c r="C63" s="137" t="s">
        <v>125</v>
      </c>
    </row>
    <row r="64" spans="1:3" ht="39" thickBot="1">
      <c r="A64" s="103" t="s">
        <v>557</v>
      </c>
      <c r="B64" s="139" t="s">
        <v>737</v>
      </c>
      <c r="C64" s="137" t="s">
        <v>738</v>
      </c>
    </row>
    <row r="65" spans="1:3" ht="39.75" thickBot="1">
      <c r="A65" s="103" t="s">
        <v>557</v>
      </c>
      <c r="B65" s="139" t="s">
        <v>739</v>
      </c>
      <c r="C65" s="141" t="s">
        <v>740</v>
      </c>
    </row>
    <row r="66" spans="1:3" ht="15.75" thickBot="1">
      <c r="A66" s="103" t="s">
        <v>557</v>
      </c>
      <c r="B66" s="139" t="s">
        <v>741</v>
      </c>
      <c r="C66" s="141" t="s">
        <v>742</v>
      </c>
    </row>
    <row r="67" spans="1:3" ht="15.75" thickBot="1">
      <c r="A67" s="103" t="s">
        <v>557</v>
      </c>
      <c r="B67" s="135" t="s">
        <v>743</v>
      </c>
      <c r="C67" s="137" t="s">
        <v>608</v>
      </c>
    </row>
    <row r="68" spans="1:3" ht="51.75" thickBot="1">
      <c r="A68" s="103" t="s">
        <v>557</v>
      </c>
      <c r="B68" s="139" t="s">
        <v>609</v>
      </c>
      <c r="C68" s="136" t="s">
        <v>610</v>
      </c>
    </row>
    <row r="69" spans="1:3" ht="39.75" thickBot="1">
      <c r="A69" s="103" t="s">
        <v>557</v>
      </c>
      <c r="B69" s="139" t="s">
        <v>611</v>
      </c>
      <c r="C69" s="142" t="s">
        <v>612</v>
      </c>
    </row>
    <row r="70" spans="1:3" ht="27" thickBot="1">
      <c r="A70" s="103" t="s">
        <v>557</v>
      </c>
      <c r="B70" s="139" t="s">
        <v>613</v>
      </c>
      <c r="C70" s="142" t="s">
        <v>614</v>
      </c>
    </row>
    <row r="71" spans="1:3" ht="27" thickBot="1">
      <c r="A71" s="103" t="s">
        <v>557</v>
      </c>
      <c r="B71" s="139" t="s">
        <v>615</v>
      </c>
      <c r="C71" s="142" t="s">
        <v>616</v>
      </c>
    </row>
    <row r="72" spans="1:3" ht="27" thickBot="1">
      <c r="A72" s="103" t="s">
        <v>557</v>
      </c>
      <c r="B72" s="139" t="s">
        <v>617</v>
      </c>
      <c r="C72" s="142" t="s">
        <v>618</v>
      </c>
    </row>
  </sheetData>
  <sheetProtection/>
  <mergeCells count="22">
    <mergeCell ref="B1:C2"/>
    <mergeCell ref="B5:C5"/>
    <mergeCell ref="B6:C6"/>
    <mergeCell ref="B9:B10"/>
    <mergeCell ref="C9:C10"/>
    <mergeCell ref="B25:B26"/>
    <mergeCell ref="C25:C26"/>
    <mergeCell ref="B27:B28"/>
    <mergeCell ref="C27:C28"/>
    <mergeCell ref="B18:B19"/>
    <mergeCell ref="C18:C19"/>
    <mergeCell ref="B21:B22"/>
    <mergeCell ref="C21:C22"/>
    <mergeCell ref="B50:B51"/>
    <mergeCell ref="B52:B53"/>
    <mergeCell ref="C52:C53"/>
    <mergeCell ref="B56:B57"/>
    <mergeCell ref="C56:C57"/>
    <mergeCell ref="B39:B40"/>
    <mergeCell ref="C39:C40"/>
    <mergeCell ref="B47:B49"/>
    <mergeCell ref="C47:C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0.8515625" style="0" customWidth="1"/>
    <col min="2" max="2" width="26.28125" style="0" customWidth="1"/>
    <col min="3" max="3" width="80.57421875" style="0" customWidth="1"/>
  </cols>
  <sheetData>
    <row r="1" spans="2:3" ht="15">
      <c r="B1" s="242" t="s">
        <v>634</v>
      </c>
      <c r="C1" s="243"/>
    </row>
    <row r="2" spans="2:3" ht="15">
      <c r="B2" s="242" t="s">
        <v>620</v>
      </c>
      <c r="C2" s="243"/>
    </row>
    <row r="3" spans="2:3" ht="15">
      <c r="B3" s="242" t="s">
        <v>621</v>
      </c>
      <c r="C3" s="243"/>
    </row>
    <row r="4" spans="2:3" ht="15">
      <c r="B4" s="242" t="s">
        <v>622</v>
      </c>
      <c r="C4" s="243"/>
    </row>
    <row r="5" spans="2:3" ht="15">
      <c r="B5" s="242" t="s">
        <v>853</v>
      </c>
      <c r="C5" s="243"/>
    </row>
    <row r="6" spans="2:3" ht="15">
      <c r="B6" s="242"/>
      <c r="C6" s="243"/>
    </row>
    <row r="7" spans="2:3" ht="15">
      <c r="B7" s="239" t="s">
        <v>635</v>
      </c>
      <c r="C7" s="240"/>
    </row>
    <row r="9" spans="2:3" ht="35.25" customHeight="1">
      <c r="B9" s="225" t="s">
        <v>623</v>
      </c>
      <c r="C9" s="241"/>
    </row>
    <row r="10" spans="2:3" ht="18.75">
      <c r="B10" s="223" t="s">
        <v>624</v>
      </c>
      <c r="C10" s="241"/>
    </row>
    <row r="11" ht="18.75">
      <c r="B11" s="4"/>
    </row>
    <row r="12" ht="15">
      <c r="C12" s="106"/>
    </row>
    <row r="13" spans="1:3" ht="47.25">
      <c r="A13" s="107" t="s">
        <v>625</v>
      </c>
      <c r="B13" s="98" t="s">
        <v>626</v>
      </c>
      <c r="C13" s="99" t="s">
        <v>55</v>
      </c>
    </row>
    <row r="14" spans="1:3" ht="15.75">
      <c r="A14" s="28" t="s">
        <v>557</v>
      </c>
      <c r="B14" s="108"/>
      <c r="C14" s="109" t="s">
        <v>627</v>
      </c>
    </row>
    <row r="15" spans="1:3" ht="31.5">
      <c r="A15" s="28" t="s">
        <v>557</v>
      </c>
      <c r="B15" s="27" t="s">
        <v>628</v>
      </c>
      <c r="C15" s="26" t="s">
        <v>629</v>
      </c>
    </row>
    <row r="16" spans="1:3" ht="31.5">
      <c r="A16" s="28" t="s">
        <v>557</v>
      </c>
      <c r="B16" s="27" t="s">
        <v>630</v>
      </c>
      <c r="C16" s="26" t="s">
        <v>631</v>
      </c>
    </row>
    <row r="17" spans="1:3" ht="47.25">
      <c r="A17" s="36" t="s">
        <v>557</v>
      </c>
      <c r="B17" s="110" t="s">
        <v>632</v>
      </c>
      <c r="C17" s="111" t="s">
        <v>633</v>
      </c>
    </row>
    <row r="18" spans="1:3" ht="47.25">
      <c r="A18" s="112" t="s">
        <v>557</v>
      </c>
      <c r="B18" s="57" t="s">
        <v>37</v>
      </c>
      <c r="C18" s="111" t="s">
        <v>208</v>
      </c>
    </row>
    <row r="19" spans="1:3" ht="47.25">
      <c r="A19" s="112" t="s">
        <v>557</v>
      </c>
      <c r="B19" s="113" t="s">
        <v>130</v>
      </c>
      <c r="C19" s="114" t="s">
        <v>142</v>
      </c>
    </row>
    <row r="20" spans="1:3" ht="47.25">
      <c r="A20" s="112" t="s">
        <v>557</v>
      </c>
      <c r="B20" s="113" t="s">
        <v>131</v>
      </c>
      <c r="C20" s="114" t="s">
        <v>143</v>
      </c>
    </row>
    <row r="21" spans="1:3" s="115" customFormat="1" ht="31.5">
      <c r="A21" s="112" t="s">
        <v>557</v>
      </c>
      <c r="B21" s="113" t="s">
        <v>136</v>
      </c>
      <c r="C21" s="114" t="s">
        <v>148</v>
      </c>
    </row>
    <row r="22" spans="1:3" ht="31.5">
      <c r="A22" s="112" t="s">
        <v>557</v>
      </c>
      <c r="B22" s="113" t="s">
        <v>140</v>
      </c>
      <c r="C22" s="114" t="s">
        <v>198</v>
      </c>
    </row>
  </sheetData>
  <sheetProtection/>
  <mergeCells count="9">
    <mergeCell ref="B7:C7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6"/>
  <sheetViews>
    <sheetView tabSelected="1" zoomScalePageLayoutView="0" workbookViewId="0" topLeftCell="A1">
      <selection activeCell="D245" sqref="D245"/>
    </sheetView>
  </sheetViews>
  <sheetFormatPr defaultColWidth="9.140625" defaultRowHeight="15"/>
  <cols>
    <col min="1" max="1" width="79.421875" style="0" customWidth="1"/>
    <col min="2" max="2" width="16.8515625" style="0" customWidth="1"/>
    <col min="3" max="3" width="11.421875" style="0" customWidth="1"/>
    <col min="4" max="4" width="16.8515625" style="0" customWidth="1"/>
  </cols>
  <sheetData>
    <row r="1" spans="1:4" ht="15" customHeight="1">
      <c r="A1" s="219" t="s">
        <v>645</v>
      </c>
      <c r="B1" s="91"/>
      <c r="C1" s="91"/>
      <c r="D1" s="91"/>
    </row>
    <row r="2" spans="1:4" ht="15">
      <c r="A2" s="219"/>
      <c r="B2" s="91"/>
      <c r="C2" s="91"/>
      <c r="D2" s="91"/>
    </row>
    <row r="3" spans="1:4" ht="15" customHeight="1">
      <c r="A3" s="219"/>
      <c r="B3" s="91"/>
      <c r="C3" s="91"/>
      <c r="D3" s="91"/>
    </row>
    <row r="4" spans="1:4" ht="15">
      <c r="A4" s="219"/>
      <c r="B4" s="91"/>
      <c r="C4" s="91"/>
      <c r="D4" s="91"/>
    </row>
    <row r="5" spans="1:4" ht="7.5" customHeight="1">
      <c r="A5" s="219"/>
      <c r="B5" s="91"/>
      <c r="C5" s="91"/>
      <c r="D5" s="91"/>
    </row>
    <row r="6" spans="1:4" ht="6" customHeight="1" hidden="1">
      <c r="A6" s="219"/>
      <c r="B6" s="91"/>
      <c r="C6" s="91"/>
      <c r="D6" s="91"/>
    </row>
    <row r="7" spans="1:4" ht="27.75" customHeight="1">
      <c r="A7" s="225" t="s">
        <v>705</v>
      </c>
      <c r="B7" s="225"/>
      <c r="C7" s="225"/>
      <c r="D7" s="225"/>
    </row>
    <row r="8" spans="1:4" ht="3.75" customHeight="1" hidden="1">
      <c r="A8" s="225"/>
      <c r="B8" s="225"/>
      <c r="C8" s="225"/>
      <c r="D8" s="225"/>
    </row>
    <row r="9" spans="1:4" ht="26.25" customHeight="1">
      <c r="A9" s="225"/>
      <c r="B9" s="225"/>
      <c r="C9" s="225"/>
      <c r="D9" s="225"/>
    </row>
    <row r="10" spans="1:4" ht="21.75" customHeight="1">
      <c r="A10" s="225"/>
      <c r="B10" s="225"/>
      <c r="C10" s="225"/>
      <c r="D10" s="225"/>
    </row>
    <row r="11" spans="1:4" ht="13.5" customHeight="1">
      <c r="A11" s="225"/>
      <c r="B11" s="225"/>
      <c r="C11" s="225"/>
      <c r="D11" s="225"/>
    </row>
    <row r="12" spans="2:3" ht="13.5" customHeight="1">
      <c r="B12" s="55"/>
      <c r="C12" s="55"/>
    </row>
    <row r="13" spans="1:4" ht="32.25" customHeight="1">
      <c r="A13" s="19" t="s">
        <v>55</v>
      </c>
      <c r="B13" s="19" t="s">
        <v>58</v>
      </c>
      <c r="C13" s="124" t="s">
        <v>827</v>
      </c>
      <c r="D13" s="98" t="s">
        <v>646</v>
      </c>
    </row>
    <row r="14" spans="1:4" ht="15">
      <c r="A14" s="186" t="s">
        <v>826</v>
      </c>
      <c r="B14" s="153"/>
      <c r="C14" s="153"/>
      <c r="D14" s="182">
        <v>400600974</v>
      </c>
    </row>
    <row r="15" spans="1:4" ht="32.25" customHeight="1">
      <c r="A15" s="31" t="s">
        <v>445</v>
      </c>
      <c r="B15" s="100" t="s">
        <v>467</v>
      </c>
      <c r="C15" s="100"/>
      <c r="D15" s="183">
        <f>SUM(D16+D21+D30)</f>
        <v>11584910</v>
      </c>
    </row>
    <row r="16" spans="1:4" s="2" customFormat="1" ht="45" customHeight="1">
      <c r="A16" s="69" t="s">
        <v>824</v>
      </c>
      <c r="B16" s="159" t="s">
        <v>823</v>
      </c>
      <c r="C16" s="103"/>
      <c r="D16" s="195">
        <f>SUM(D17)</f>
        <v>561994</v>
      </c>
    </row>
    <row r="17" spans="1:4" s="2" customFormat="1" ht="24" customHeight="1">
      <c r="A17" s="176" t="s">
        <v>822</v>
      </c>
      <c r="B17" s="160" t="s">
        <v>346</v>
      </c>
      <c r="C17" s="158"/>
      <c r="D17" s="155">
        <f>SUM(D18)</f>
        <v>561994</v>
      </c>
    </row>
    <row r="18" spans="1:4" s="2" customFormat="1" ht="21" customHeight="1">
      <c r="A18" s="167" t="s">
        <v>261</v>
      </c>
      <c r="B18" s="160" t="s">
        <v>825</v>
      </c>
      <c r="C18" s="158"/>
      <c r="D18" s="155">
        <f>SUM(D19:D20)</f>
        <v>561994</v>
      </c>
    </row>
    <row r="19" spans="1:4" s="2" customFormat="1" ht="51.75" customHeight="1">
      <c r="A19" s="167" t="s">
        <v>255</v>
      </c>
      <c r="B19" s="160" t="s">
        <v>825</v>
      </c>
      <c r="C19" s="158" t="s">
        <v>66</v>
      </c>
      <c r="D19" s="155">
        <f>SUM(прил5!F264)</f>
        <v>490594</v>
      </c>
    </row>
    <row r="20" spans="1:4" s="2" customFormat="1" ht="25.5" customHeight="1">
      <c r="A20" s="167" t="s">
        <v>256</v>
      </c>
      <c r="B20" s="160" t="s">
        <v>825</v>
      </c>
      <c r="C20" s="158" t="s">
        <v>69</v>
      </c>
      <c r="D20" s="155">
        <f>SUM(прил5!F265)</f>
        <v>71400</v>
      </c>
    </row>
    <row r="21" spans="1:4" s="2" customFormat="1" ht="35.25" customHeight="1">
      <c r="A21" s="167" t="s">
        <v>447</v>
      </c>
      <c r="B21" s="158" t="s">
        <v>448</v>
      </c>
      <c r="C21" s="158"/>
      <c r="D21" s="155">
        <f>SUM(D22+D25)</f>
        <v>4596723</v>
      </c>
    </row>
    <row r="22" spans="1:4" s="2" customFormat="1" ht="35.25" customHeight="1">
      <c r="A22" s="167" t="s">
        <v>774</v>
      </c>
      <c r="B22" s="158" t="s">
        <v>773</v>
      </c>
      <c r="C22" s="158"/>
      <c r="D22" s="155">
        <f>SUM(D23)</f>
        <v>140000</v>
      </c>
    </row>
    <row r="23" spans="1:4" s="2" customFormat="1" ht="35.25" customHeight="1">
      <c r="A23" s="167" t="s">
        <v>775</v>
      </c>
      <c r="B23" s="158" t="s">
        <v>776</v>
      </c>
      <c r="C23" s="158"/>
      <c r="D23" s="155">
        <f>SUM(D24)</f>
        <v>140000</v>
      </c>
    </row>
    <row r="24" spans="1:4" s="2" customFormat="1" ht="22.5" customHeight="1">
      <c r="A24" s="167" t="s">
        <v>74</v>
      </c>
      <c r="B24" s="158" t="s">
        <v>776</v>
      </c>
      <c r="C24" s="158" t="s">
        <v>201</v>
      </c>
      <c r="D24" s="155">
        <f>SUM(прил5!F283)</f>
        <v>140000</v>
      </c>
    </row>
    <row r="25" spans="1:4" s="2" customFormat="1" ht="20.25" customHeight="1">
      <c r="A25" s="167" t="s">
        <v>449</v>
      </c>
      <c r="B25" s="158" t="s">
        <v>450</v>
      </c>
      <c r="C25" s="158"/>
      <c r="D25" s="155">
        <f>SUM(D26)</f>
        <v>4456723</v>
      </c>
    </row>
    <row r="26" spans="1:4" s="2" customFormat="1" ht="18" customHeight="1">
      <c r="A26" s="167" t="s">
        <v>261</v>
      </c>
      <c r="B26" s="158" t="s">
        <v>451</v>
      </c>
      <c r="C26" s="158"/>
      <c r="D26" s="155">
        <f>SUM(D27:D29)</f>
        <v>4456723</v>
      </c>
    </row>
    <row r="27" spans="1:4" ht="48.75" customHeight="1">
      <c r="A27" s="167" t="s">
        <v>255</v>
      </c>
      <c r="B27" s="158" t="s">
        <v>452</v>
      </c>
      <c r="C27" s="158" t="s">
        <v>66</v>
      </c>
      <c r="D27" s="155">
        <f>SUM(прил5!F269)</f>
        <v>3739344</v>
      </c>
    </row>
    <row r="28" spans="1:4" ht="24.75" customHeight="1">
      <c r="A28" s="167" t="s">
        <v>256</v>
      </c>
      <c r="B28" s="158" t="s">
        <v>453</v>
      </c>
      <c r="C28" s="158" t="s">
        <v>69</v>
      </c>
      <c r="D28" s="155">
        <f>SUM(прил5!F270)</f>
        <v>678817</v>
      </c>
    </row>
    <row r="29" spans="1:4" ht="23.25" customHeight="1">
      <c r="A29" s="167" t="s">
        <v>71</v>
      </c>
      <c r="B29" s="158" t="s">
        <v>451</v>
      </c>
      <c r="C29" s="158" t="s">
        <v>70</v>
      </c>
      <c r="D29" s="155">
        <f>SUM(прил5!F271)</f>
        <v>38562</v>
      </c>
    </row>
    <row r="30" spans="1:4" s="2" customFormat="1" ht="50.25" customHeight="1">
      <c r="A30" s="167" t="s">
        <v>454</v>
      </c>
      <c r="B30" s="158" t="s">
        <v>455</v>
      </c>
      <c r="C30" s="158"/>
      <c r="D30" s="155">
        <f>SUM(D31+D41)</f>
        <v>6426193</v>
      </c>
    </row>
    <row r="31" spans="1:4" s="2" customFormat="1" ht="34.5" customHeight="1">
      <c r="A31" s="167" t="s">
        <v>456</v>
      </c>
      <c r="B31" s="158" t="s">
        <v>457</v>
      </c>
      <c r="C31" s="158"/>
      <c r="D31" s="155">
        <f>SUM(D32+D34)</f>
        <v>5650148</v>
      </c>
    </row>
    <row r="32" spans="1:4" s="2" customFormat="1" ht="34.5" customHeight="1">
      <c r="A32" s="167" t="s">
        <v>264</v>
      </c>
      <c r="B32" s="158" t="s">
        <v>461</v>
      </c>
      <c r="C32" s="158"/>
      <c r="D32" s="155">
        <f>SUM(D33)</f>
        <v>24276</v>
      </c>
    </row>
    <row r="33" spans="1:4" s="2" customFormat="1" ht="45.75" customHeight="1">
      <c r="A33" s="167" t="s">
        <v>255</v>
      </c>
      <c r="B33" s="158" t="s">
        <v>461</v>
      </c>
      <c r="C33" s="158" t="s">
        <v>66</v>
      </c>
      <c r="D33" s="155">
        <f>SUM(прил5!F287)</f>
        <v>24276</v>
      </c>
    </row>
    <row r="34" spans="1:4" s="2" customFormat="1" ht="23.25" customHeight="1">
      <c r="A34" s="167" t="s">
        <v>261</v>
      </c>
      <c r="B34" s="158" t="s">
        <v>458</v>
      </c>
      <c r="C34" s="158"/>
      <c r="D34" s="155">
        <f>SUM(D35+D36+D40)</f>
        <v>5625872</v>
      </c>
    </row>
    <row r="35" spans="1:4" s="2" customFormat="1" ht="43.5" customHeight="1">
      <c r="A35" s="167" t="s">
        <v>255</v>
      </c>
      <c r="B35" s="158" t="s">
        <v>458</v>
      </c>
      <c r="C35" s="158" t="s">
        <v>66</v>
      </c>
      <c r="D35" s="155">
        <f>SUM(прил5!F275+прил5!F289)</f>
        <v>3678062</v>
      </c>
    </row>
    <row r="36" spans="1:4" ht="18" customHeight="1">
      <c r="A36" s="167" t="s">
        <v>256</v>
      </c>
      <c r="B36" s="158" t="s">
        <v>458</v>
      </c>
      <c r="C36" s="158" t="s">
        <v>69</v>
      </c>
      <c r="D36" s="155">
        <f>SUM(прил5!F290+прил5!F276)</f>
        <v>1262027</v>
      </c>
    </row>
    <row r="37" spans="1:4" ht="31.5" customHeight="1" hidden="1">
      <c r="A37" s="167" t="s">
        <v>71</v>
      </c>
      <c r="B37" s="158" t="s">
        <v>459</v>
      </c>
      <c r="C37" s="158" t="s">
        <v>70</v>
      </c>
      <c r="D37" s="155">
        <v>682083</v>
      </c>
    </row>
    <row r="38" spans="1:4" ht="15.75" customHeight="1" hidden="1">
      <c r="A38" s="69"/>
      <c r="B38" s="103"/>
      <c r="C38" s="103"/>
      <c r="D38" s="185"/>
    </row>
    <row r="39" spans="1:4" ht="15" customHeight="1" hidden="1">
      <c r="A39" s="69"/>
      <c r="B39" s="103"/>
      <c r="C39" s="103"/>
      <c r="D39" s="185"/>
    </row>
    <row r="40" spans="1:4" ht="15" customHeight="1">
      <c r="A40" s="167" t="s">
        <v>71</v>
      </c>
      <c r="B40" s="158" t="s">
        <v>459</v>
      </c>
      <c r="C40" s="158" t="s">
        <v>70</v>
      </c>
      <c r="D40" s="185">
        <f>SUM(прил5!F277+прил5!F291)</f>
        <v>685783</v>
      </c>
    </row>
    <row r="41" spans="1:4" ht="33.75" customHeight="1">
      <c r="A41" s="167" t="s">
        <v>801</v>
      </c>
      <c r="B41" s="160" t="s">
        <v>468</v>
      </c>
      <c r="C41" s="158"/>
      <c r="D41" s="155">
        <f>SUM(D42)</f>
        <v>776045</v>
      </c>
    </row>
    <row r="42" spans="1:4" ht="32.25" customHeight="1">
      <c r="A42" s="167" t="s">
        <v>469</v>
      </c>
      <c r="B42" s="160" t="s">
        <v>470</v>
      </c>
      <c r="C42" s="158"/>
      <c r="D42" s="155">
        <f>SUM(D43)</f>
        <v>776045</v>
      </c>
    </row>
    <row r="43" spans="1:4" ht="29.25" customHeight="1">
      <c r="A43" s="167" t="s">
        <v>92</v>
      </c>
      <c r="B43" s="160" t="s">
        <v>471</v>
      </c>
      <c r="C43" s="158" t="s">
        <v>91</v>
      </c>
      <c r="D43" s="155">
        <f>SUM(прил5!F304)</f>
        <v>776045</v>
      </c>
    </row>
    <row r="44" spans="1:4" ht="36.75" customHeight="1">
      <c r="A44" s="31" t="s">
        <v>193</v>
      </c>
      <c r="B44" s="100" t="s">
        <v>312</v>
      </c>
      <c r="C44" s="100"/>
      <c r="D44" s="196">
        <f>SUM(D45+D55+D74)</f>
        <v>29577117</v>
      </c>
    </row>
    <row r="45" spans="1:4" ht="31.5" customHeight="1">
      <c r="A45" s="161" t="s">
        <v>313</v>
      </c>
      <c r="B45" s="159" t="s">
        <v>314</v>
      </c>
      <c r="C45" s="153"/>
      <c r="D45" s="185">
        <f>SUM(D46+D49+D52)</f>
        <v>1560400</v>
      </c>
    </row>
    <row r="46" spans="1:4" ht="31.5" customHeight="1">
      <c r="A46" s="161" t="s">
        <v>315</v>
      </c>
      <c r="B46" s="159" t="s">
        <v>316</v>
      </c>
      <c r="C46" s="153"/>
      <c r="D46" s="185">
        <f>SUM(D47)</f>
        <v>1422000</v>
      </c>
    </row>
    <row r="47" spans="1:4" s="2" customFormat="1" ht="37.5" customHeight="1">
      <c r="A47" s="69" t="s">
        <v>265</v>
      </c>
      <c r="B47" s="159" t="s">
        <v>317</v>
      </c>
      <c r="C47" s="153"/>
      <c r="D47" s="185">
        <f>SUM(D48)</f>
        <v>1422000</v>
      </c>
    </row>
    <row r="48" spans="1:4" s="2" customFormat="1" ht="54" customHeight="1">
      <c r="A48" s="69" t="s">
        <v>255</v>
      </c>
      <c r="B48" s="159" t="s">
        <v>317</v>
      </c>
      <c r="C48" s="153" t="s">
        <v>66</v>
      </c>
      <c r="D48" s="185">
        <v>1422000</v>
      </c>
    </row>
    <row r="49" spans="1:4" s="2" customFormat="1" ht="37.5" customHeight="1">
      <c r="A49" s="161" t="s">
        <v>345</v>
      </c>
      <c r="B49" s="159" t="s">
        <v>830</v>
      </c>
      <c r="C49" s="153"/>
      <c r="D49" s="185">
        <f>SUM(D50)</f>
        <v>88400</v>
      </c>
    </row>
    <row r="50" spans="1:4" s="2" customFormat="1" ht="42" customHeight="1">
      <c r="A50" s="69" t="s">
        <v>260</v>
      </c>
      <c r="B50" s="159" t="s">
        <v>829</v>
      </c>
      <c r="C50" s="153"/>
      <c r="D50" s="185">
        <f>SUM(D51)</f>
        <v>88400</v>
      </c>
    </row>
    <row r="51" spans="1:4" s="2" customFormat="1" ht="36.75" customHeight="1">
      <c r="A51" s="69" t="s">
        <v>275</v>
      </c>
      <c r="B51" s="159" t="s">
        <v>829</v>
      </c>
      <c r="C51" s="153" t="s">
        <v>268</v>
      </c>
      <c r="D51" s="185">
        <v>88400</v>
      </c>
    </row>
    <row r="52" spans="1:4" s="2" customFormat="1" ht="47.25" customHeight="1">
      <c r="A52" s="69" t="s">
        <v>770</v>
      </c>
      <c r="B52" s="159" t="s">
        <v>771</v>
      </c>
      <c r="C52" s="153"/>
      <c r="D52" s="155">
        <f>SUM(D53)</f>
        <v>50000</v>
      </c>
    </row>
    <row r="53" spans="1:4" s="2" customFormat="1" ht="21" customHeight="1">
      <c r="A53" s="69" t="s">
        <v>39</v>
      </c>
      <c r="B53" s="159" t="s">
        <v>794</v>
      </c>
      <c r="C53" s="153"/>
      <c r="D53" s="155">
        <f>SUM(D54)</f>
        <v>50000</v>
      </c>
    </row>
    <row r="54" spans="1:4" s="2" customFormat="1" ht="19.5" customHeight="1">
      <c r="A54" s="69" t="s">
        <v>256</v>
      </c>
      <c r="B54" s="160" t="s">
        <v>794</v>
      </c>
      <c r="C54" s="153" t="s">
        <v>69</v>
      </c>
      <c r="D54" s="155">
        <v>50000</v>
      </c>
    </row>
    <row r="55" spans="1:4" s="2" customFormat="1" ht="55.5" customHeight="1">
      <c r="A55" s="167" t="s">
        <v>462</v>
      </c>
      <c r="B55" s="160" t="s">
        <v>463</v>
      </c>
      <c r="C55" s="158"/>
      <c r="D55" s="155">
        <f>SUM(D56+D59+D63+D70)</f>
        <v>9834683</v>
      </c>
    </row>
    <row r="56" spans="1:4" s="2" customFormat="1" ht="55.5" customHeight="1">
      <c r="A56" s="167" t="s">
        <v>800</v>
      </c>
      <c r="B56" s="160" t="s">
        <v>464</v>
      </c>
      <c r="C56" s="158"/>
      <c r="D56" s="155">
        <f>SUM(D57)</f>
        <v>258562</v>
      </c>
    </row>
    <row r="57" spans="1:4" s="2" customFormat="1" ht="19.5" customHeight="1">
      <c r="A57" s="167" t="s">
        <v>174</v>
      </c>
      <c r="B57" s="160" t="s">
        <v>465</v>
      </c>
      <c r="C57" s="158"/>
      <c r="D57" s="155">
        <f>SUM(D58)</f>
        <v>258562</v>
      </c>
    </row>
    <row r="58" spans="1:4" s="2" customFormat="1" ht="21.75" customHeight="1">
      <c r="A58" s="167" t="s">
        <v>92</v>
      </c>
      <c r="B58" s="160" t="s">
        <v>466</v>
      </c>
      <c r="C58" s="158" t="s">
        <v>91</v>
      </c>
      <c r="D58" s="155">
        <v>258562</v>
      </c>
    </row>
    <row r="59" spans="1:4" s="2" customFormat="1" ht="30" customHeight="1">
      <c r="A59" s="167" t="s">
        <v>802</v>
      </c>
      <c r="B59" s="160" t="s">
        <v>472</v>
      </c>
      <c r="C59" s="158"/>
      <c r="D59" s="155">
        <f>SUM(D60)</f>
        <v>284621</v>
      </c>
    </row>
    <row r="60" spans="1:4" ht="31.5" customHeight="1">
      <c r="A60" s="167" t="s">
        <v>486</v>
      </c>
      <c r="B60" s="160" t="s">
        <v>477</v>
      </c>
      <c r="C60" s="158"/>
      <c r="D60" s="155">
        <f>SUM(D62+D61)</f>
        <v>284621</v>
      </c>
    </row>
    <row r="61" spans="1:4" ht="19.5" customHeight="1">
      <c r="A61" s="167" t="s">
        <v>256</v>
      </c>
      <c r="B61" s="160" t="s">
        <v>477</v>
      </c>
      <c r="C61" s="158" t="s">
        <v>69</v>
      </c>
      <c r="D61" s="155">
        <v>6200</v>
      </c>
    </row>
    <row r="62" spans="1:4" ht="17.25" customHeight="1">
      <c r="A62" s="167" t="s">
        <v>92</v>
      </c>
      <c r="B62" s="160" t="s">
        <v>477</v>
      </c>
      <c r="C62" s="158" t="s">
        <v>91</v>
      </c>
      <c r="D62" s="155">
        <v>278421</v>
      </c>
    </row>
    <row r="63" spans="1:4" ht="37.5" customHeight="1">
      <c r="A63" s="167" t="s">
        <v>478</v>
      </c>
      <c r="B63" s="160" t="s">
        <v>479</v>
      </c>
      <c r="C63" s="158"/>
      <c r="D63" s="155">
        <f>SUM(D67+D64)</f>
        <v>8480754</v>
      </c>
    </row>
    <row r="64" spans="1:4" ht="15">
      <c r="A64" s="187" t="s">
        <v>176</v>
      </c>
      <c r="B64" s="160" t="s">
        <v>480</v>
      </c>
      <c r="C64" s="158"/>
      <c r="D64" s="155">
        <f>SUM(D66+D65)</f>
        <v>5980754</v>
      </c>
    </row>
    <row r="65" spans="1:4" ht="19.5" customHeight="1">
      <c r="A65" s="167" t="s">
        <v>256</v>
      </c>
      <c r="B65" s="160" t="s">
        <v>480</v>
      </c>
      <c r="C65" s="158" t="s">
        <v>69</v>
      </c>
      <c r="D65" s="155">
        <v>103000</v>
      </c>
    </row>
    <row r="66" spans="1:4" ht="22.5" customHeight="1">
      <c r="A66" s="167" t="s">
        <v>92</v>
      </c>
      <c r="B66" s="160" t="s">
        <v>481</v>
      </c>
      <c r="C66" s="158" t="s">
        <v>91</v>
      </c>
      <c r="D66" s="155">
        <v>5877754</v>
      </c>
    </row>
    <row r="67" spans="1:4" ht="15">
      <c r="A67" s="167" t="s">
        <v>177</v>
      </c>
      <c r="B67" s="160" t="s">
        <v>482</v>
      </c>
      <c r="C67" s="158"/>
      <c r="D67" s="155">
        <f>SUM(D69+D68)</f>
        <v>2500000</v>
      </c>
    </row>
    <row r="68" spans="1:4" ht="15">
      <c r="A68" s="167" t="s">
        <v>256</v>
      </c>
      <c r="B68" s="160" t="s">
        <v>483</v>
      </c>
      <c r="C68" s="158" t="s">
        <v>69</v>
      </c>
      <c r="D68" s="155">
        <v>50000</v>
      </c>
    </row>
    <row r="69" spans="1:4" ht="15">
      <c r="A69" s="167" t="s">
        <v>92</v>
      </c>
      <c r="B69" s="160" t="s">
        <v>483</v>
      </c>
      <c r="C69" s="158" t="s">
        <v>91</v>
      </c>
      <c r="D69" s="155">
        <v>2450000</v>
      </c>
    </row>
    <row r="70" spans="1:4" ht="30">
      <c r="A70" s="167" t="s">
        <v>857</v>
      </c>
      <c r="B70" s="160" t="s">
        <v>484</v>
      </c>
      <c r="C70" s="158"/>
      <c r="D70" s="155">
        <f>SUM(D71)</f>
        <v>810746</v>
      </c>
    </row>
    <row r="71" spans="1:4" ht="30">
      <c r="A71" s="167" t="s">
        <v>175</v>
      </c>
      <c r="B71" s="160" t="s">
        <v>485</v>
      </c>
      <c r="C71" s="158"/>
      <c r="D71" s="155">
        <f>SUM(D72:D73)</f>
        <v>810746</v>
      </c>
    </row>
    <row r="72" spans="1:4" ht="15">
      <c r="A72" s="167" t="s">
        <v>256</v>
      </c>
      <c r="B72" s="160" t="s">
        <v>485</v>
      </c>
      <c r="C72" s="158" t="s">
        <v>69</v>
      </c>
      <c r="D72" s="155">
        <v>25000</v>
      </c>
    </row>
    <row r="73" spans="1:4" ht="15">
      <c r="A73" s="167" t="s">
        <v>92</v>
      </c>
      <c r="B73" s="160" t="s">
        <v>487</v>
      </c>
      <c r="C73" s="158" t="s">
        <v>91</v>
      </c>
      <c r="D73" s="155">
        <v>785746</v>
      </c>
    </row>
    <row r="74" spans="1:4" ht="64.5" customHeight="1">
      <c r="A74" s="69" t="s">
        <v>318</v>
      </c>
      <c r="B74" s="159" t="s">
        <v>319</v>
      </c>
      <c r="C74" s="153"/>
      <c r="D74" s="155">
        <f>SUM(D75+D78+D83)</f>
        <v>18182034</v>
      </c>
    </row>
    <row r="75" spans="1:4" ht="36.75" customHeight="1">
      <c r="A75" s="167" t="s">
        <v>474</v>
      </c>
      <c r="B75" s="160" t="s">
        <v>475</v>
      </c>
      <c r="C75" s="158"/>
      <c r="D75" s="155">
        <f>SUM(D76)</f>
        <v>4083357</v>
      </c>
    </row>
    <row r="76" spans="1:4" ht="24" customHeight="1">
      <c r="A76" s="167" t="s">
        <v>473</v>
      </c>
      <c r="B76" s="160" t="s">
        <v>476</v>
      </c>
      <c r="C76" s="158"/>
      <c r="D76" s="155">
        <f>SUM(D77)</f>
        <v>4083357</v>
      </c>
    </row>
    <row r="77" spans="1:4" ht="15.75" customHeight="1">
      <c r="A77" s="167" t="s">
        <v>92</v>
      </c>
      <c r="B77" s="160" t="s">
        <v>476</v>
      </c>
      <c r="C77" s="158" t="s">
        <v>91</v>
      </c>
      <c r="D77" s="155">
        <v>4083357</v>
      </c>
    </row>
    <row r="78" spans="1:4" ht="30">
      <c r="A78" s="69" t="s">
        <v>320</v>
      </c>
      <c r="B78" s="159" t="s">
        <v>321</v>
      </c>
      <c r="C78" s="153"/>
      <c r="D78" s="155">
        <f>SUM(D79+D81)</f>
        <v>948000</v>
      </c>
    </row>
    <row r="79" spans="1:4" ht="32.25" customHeight="1">
      <c r="A79" s="69" t="s">
        <v>257</v>
      </c>
      <c r="B79" s="159" t="s">
        <v>322</v>
      </c>
      <c r="C79" s="153"/>
      <c r="D79" s="155">
        <f>SUM(D80:D80)</f>
        <v>711000</v>
      </c>
    </row>
    <row r="80" spans="1:4" ht="45">
      <c r="A80" s="69" t="s">
        <v>255</v>
      </c>
      <c r="B80" s="159" t="s">
        <v>323</v>
      </c>
      <c r="C80" s="153" t="s">
        <v>66</v>
      </c>
      <c r="D80" s="155">
        <v>711000</v>
      </c>
    </row>
    <row r="81" spans="1:4" ht="30">
      <c r="A81" s="69" t="s">
        <v>165</v>
      </c>
      <c r="B81" s="159" t="s">
        <v>324</v>
      </c>
      <c r="C81" s="153"/>
      <c r="D81" s="155">
        <f>SUM(D82)</f>
        <v>237000</v>
      </c>
    </row>
    <row r="82" spans="1:4" ht="45">
      <c r="A82" s="69" t="s">
        <v>255</v>
      </c>
      <c r="B82" s="159" t="s">
        <v>324</v>
      </c>
      <c r="C82" s="153" t="s">
        <v>66</v>
      </c>
      <c r="D82" s="155">
        <v>237000</v>
      </c>
    </row>
    <row r="83" spans="1:4" ht="42.75" customHeight="1">
      <c r="A83" s="69" t="s">
        <v>498</v>
      </c>
      <c r="B83" s="160" t="s">
        <v>499</v>
      </c>
      <c r="C83" s="158"/>
      <c r="D83" s="155">
        <f>SUM(D84)</f>
        <v>13150677</v>
      </c>
    </row>
    <row r="84" spans="1:4" ht="35.25" customHeight="1">
      <c r="A84" s="167" t="s">
        <v>179</v>
      </c>
      <c r="B84" s="160" t="s">
        <v>500</v>
      </c>
      <c r="C84" s="158"/>
      <c r="D84" s="155">
        <f>SUM(D85)</f>
        <v>13150677</v>
      </c>
    </row>
    <row r="85" spans="1:4" ht="15">
      <c r="A85" s="167" t="s">
        <v>92</v>
      </c>
      <c r="B85" s="160" t="s">
        <v>501</v>
      </c>
      <c r="C85" s="158" t="s">
        <v>91</v>
      </c>
      <c r="D85" s="155">
        <v>13150677</v>
      </c>
    </row>
    <row r="86" spans="1:4" ht="32.25" customHeight="1">
      <c r="A86" s="173" t="s">
        <v>426</v>
      </c>
      <c r="B86" s="162" t="s">
        <v>424</v>
      </c>
      <c r="C86" s="163"/>
      <c r="D86" s="154">
        <f>SUM(D87+D104+D125+D131)</f>
        <v>294121420</v>
      </c>
    </row>
    <row r="87" spans="1:4" ht="52.5" customHeight="1">
      <c r="A87" s="167" t="s">
        <v>763</v>
      </c>
      <c r="B87" s="160" t="s">
        <v>505</v>
      </c>
      <c r="C87" s="158"/>
      <c r="D87" s="170">
        <v>69566458</v>
      </c>
    </row>
    <row r="88" spans="1:4" ht="36.75" customHeight="1">
      <c r="A88" s="167" t="s">
        <v>539</v>
      </c>
      <c r="B88" s="158" t="s">
        <v>538</v>
      </c>
      <c r="C88" s="158"/>
      <c r="D88" s="155">
        <f>SUM(D89+D91)</f>
        <v>7349786</v>
      </c>
    </row>
    <row r="89" spans="1:4" ht="34.5" customHeight="1">
      <c r="A89" s="167" t="s">
        <v>53</v>
      </c>
      <c r="B89" s="158" t="s">
        <v>540</v>
      </c>
      <c r="C89" s="158"/>
      <c r="D89" s="155">
        <f>SUM(D90)</f>
        <v>71182</v>
      </c>
    </row>
    <row r="90" spans="1:4" ht="52.5" customHeight="1">
      <c r="A90" s="167" t="s">
        <v>42</v>
      </c>
      <c r="B90" s="158" t="s">
        <v>540</v>
      </c>
      <c r="C90" s="158" t="s">
        <v>66</v>
      </c>
      <c r="D90" s="155">
        <v>71182</v>
      </c>
    </row>
    <row r="91" spans="1:4" ht="21" customHeight="1">
      <c r="A91" s="167" t="s">
        <v>261</v>
      </c>
      <c r="B91" s="158" t="s">
        <v>541</v>
      </c>
      <c r="C91" s="158"/>
      <c r="D91" s="155">
        <f>SUM(D92:D94)</f>
        <v>7278604</v>
      </c>
    </row>
    <row r="92" spans="1:4" ht="52.5" customHeight="1">
      <c r="A92" s="167" t="s">
        <v>255</v>
      </c>
      <c r="B92" s="158" t="s">
        <v>508</v>
      </c>
      <c r="C92" s="158" t="s">
        <v>66</v>
      </c>
      <c r="D92" s="155">
        <v>6658100</v>
      </c>
    </row>
    <row r="93" spans="1:4" ht="15.75" customHeight="1">
      <c r="A93" s="167" t="s">
        <v>256</v>
      </c>
      <c r="B93" s="158" t="s">
        <v>542</v>
      </c>
      <c r="C93" s="158" t="s">
        <v>69</v>
      </c>
      <c r="D93" s="155">
        <v>604120</v>
      </c>
    </row>
    <row r="94" spans="1:4" ht="18" customHeight="1">
      <c r="A94" s="167" t="s">
        <v>71</v>
      </c>
      <c r="B94" s="158" t="s">
        <v>542</v>
      </c>
      <c r="C94" s="158" t="s">
        <v>70</v>
      </c>
      <c r="D94" s="155">
        <v>16384</v>
      </c>
    </row>
    <row r="95" spans="1:4" ht="45">
      <c r="A95" s="167" t="s">
        <v>509</v>
      </c>
      <c r="B95" s="160" t="s">
        <v>514</v>
      </c>
      <c r="C95" s="158"/>
      <c r="D95" s="170">
        <f>SUM(D96+D100)</f>
        <v>57931722</v>
      </c>
    </row>
    <row r="96" spans="1:4" ht="15">
      <c r="A96" s="167" t="s">
        <v>261</v>
      </c>
      <c r="B96" s="160" t="s">
        <v>515</v>
      </c>
      <c r="C96" s="158"/>
      <c r="D96" s="170">
        <f>SUM(D97:D99)</f>
        <v>56572881</v>
      </c>
    </row>
    <row r="97" spans="1:4" ht="15">
      <c r="A97" s="167" t="s">
        <v>256</v>
      </c>
      <c r="B97" s="160" t="s">
        <v>511</v>
      </c>
      <c r="C97" s="158" t="s">
        <v>69</v>
      </c>
      <c r="D97" s="155">
        <f>SUM(прил5!F193+прил5!F213)</f>
        <v>52432374</v>
      </c>
    </row>
    <row r="98" spans="1:4" ht="15">
      <c r="A98" s="167" t="s">
        <v>92</v>
      </c>
      <c r="B98" s="160" t="s">
        <v>515</v>
      </c>
      <c r="C98" s="158" t="s">
        <v>91</v>
      </c>
      <c r="D98" s="155">
        <f>SUM(прил5!F214)</f>
        <v>91032</v>
      </c>
    </row>
    <row r="99" spans="1:4" ht="15">
      <c r="A99" s="167" t="s">
        <v>71</v>
      </c>
      <c r="B99" s="160" t="s">
        <v>511</v>
      </c>
      <c r="C99" s="158" t="s">
        <v>70</v>
      </c>
      <c r="D99" s="155">
        <f>SUM(прил5!F194+прил5!F215)</f>
        <v>4049475</v>
      </c>
    </row>
    <row r="100" spans="1:4" ht="30">
      <c r="A100" s="167" t="s">
        <v>282</v>
      </c>
      <c r="B100" s="160" t="s">
        <v>513</v>
      </c>
      <c r="C100" s="158"/>
      <c r="D100" s="155">
        <f>SUM(D101)</f>
        <v>1358841</v>
      </c>
    </row>
    <row r="101" spans="1:4" ht="45">
      <c r="A101" s="167" t="s">
        <v>255</v>
      </c>
      <c r="B101" s="160" t="s">
        <v>512</v>
      </c>
      <c r="C101" s="158" t="s">
        <v>66</v>
      </c>
      <c r="D101" s="155">
        <f>SUM(прил5!F217+прил5!F196)</f>
        <v>1358841</v>
      </c>
    </row>
    <row r="102" spans="1:4" ht="31.5" customHeight="1">
      <c r="A102" s="167" t="s">
        <v>195</v>
      </c>
      <c r="B102" s="160" t="s">
        <v>521</v>
      </c>
      <c r="C102" s="158"/>
      <c r="D102" s="155">
        <f>SUM(D103)</f>
        <v>3496850</v>
      </c>
    </row>
    <row r="103" spans="1:4" ht="15">
      <c r="A103" s="167" t="s">
        <v>256</v>
      </c>
      <c r="B103" s="160" t="s">
        <v>522</v>
      </c>
      <c r="C103" s="158" t="s">
        <v>69</v>
      </c>
      <c r="D103" s="155">
        <v>3496850</v>
      </c>
    </row>
    <row r="104" spans="1:4" ht="51" customHeight="1">
      <c r="A104" s="173" t="s">
        <v>489</v>
      </c>
      <c r="B104" s="162" t="s">
        <v>425</v>
      </c>
      <c r="C104" s="163"/>
      <c r="D104" s="154">
        <f>SUM(D105+D117+D121+D111)</f>
        <v>210204350</v>
      </c>
    </row>
    <row r="105" spans="1:4" ht="20.25" customHeight="1">
      <c r="A105" s="167" t="s">
        <v>429</v>
      </c>
      <c r="B105" s="160" t="s">
        <v>428</v>
      </c>
      <c r="C105" s="158"/>
      <c r="D105" s="155">
        <f>SUM(D106+D109)</f>
        <v>36290371</v>
      </c>
    </row>
    <row r="106" spans="1:4" ht="51" customHeight="1">
      <c r="A106" s="167" t="s">
        <v>262</v>
      </c>
      <c r="B106" s="160" t="s">
        <v>502</v>
      </c>
      <c r="C106" s="158"/>
      <c r="D106" s="155">
        <f>SUM(D107:D108)</f>
        <v>27235771</v>
      </c>
    </row>
    <row r="107" spans="1:4" ht="51" customHeight="1">
      <c r="A107" s="167" t="s">
        <v>255</v>
      </c>
      <c r="B107" s="160" t="s">
        <v>502</v>
      </c>
      <c r="C107" s="158" t="s">
        <v>66</v>
      </c>
      <c r="D107" s="155">
        <v>27075012</v>
      </c>
    </row>
    <row r="108" spans="1:4" ht="19.5" customHeight="1">
      <c r="A108" s="167" t="s">
        <v>256</v>
      </c>
      <c r="B108" s="160" t="s">
        <v>503</v>
      </c>
      <c r="C108" s="158" t="s">
        <v>69</v>
      </c>
      <c r="D108" s="155">
        <v>160759</v>
      </c>
    </row>
    <row r="109" spans="1:4" ht="18.75" customHeight="1">
      <c r="A109" s="167" t="s">
        <v>261</v>
      </c>
      <c r="B109" s="160" t="s">
        <v>506</v>
      </c>
      <c r="C109" s="158"/>
      <c r="D109" s="155">
        <f>SUM(D110:D110)</f>
        <v>9054600</v>
      </c>
    </row>
    <row r="110" spans="1:4" ht="51" customHeight="1">
      <c r="A110" s="167" t="s">
        <v>255</v>
      </c>
      <c r="B110" s="160" t="s">
        <v>507</v>
      </c>
      <c r="C110" s="158" t="s">
        <v>66</v>
      </c>
      <c r="D110" s="155">
        <v>9054600</v>
      </c>
    </row>
    <row r="111" spans="1:4" ht="21.75" customHeight="1">
      <c r="A111" s="167" t="s">
        <v>516</v>
      </c>
      <c r="B111" s="160" t="s">
        <v>510</v>
      </c>
      <c r="C111" s="158"/>
      <c r="D111" s="155">
        <f>SUM(D112+D115)</f>
        <v>159235040</v>
      </c>
    </row>
    <row r="112" spans="1:4" ht="90">
      <c r="A112" s="167" t="s">
        <v>52</v>
      </c>
      <c r="B112" s="160" t="s">
        <v>517</v>
      </c>
      <c r="C112" s="158"/>
      <c r="D112" s="155">
        <f>SUM(D113:D114)</f>
        <v>156927684</v>
      </c>
    </row>
    <row r="113" spans="1:4" ht="45">
      <c r="A113" s="167" t="s">
        <v>255</v>
      </c>
      <c r="B113" s="160" t="s">
        <v>518</v>
      </c>
      <c r="C113" s="158" t="s">
        <v>66</v>
      </c>
      <c r="D113" s="155">
        <v>150349559</v>
      </c>
    </row>
    <row r="114" spans="1:4" ht="15">
      <c r="A114" s="167" t="s">
        <v>256</v>
      </c>
      <c r="B114" s="160" t="s">
        <v>518</v>
      </c>
      <c r="C114" s="158" t="s">
        <v>69</v>
      </c>
      <c r="D114" s="155">
        <v>6578125</v>
      </c>
    </row>
    <row r="115" spans="1:4" ht="15">
      <c r="A115" s="167" t="s">
        <v>281</v>
      </c>
      <c r="B115" s="160" t="s">
        <v>519</v>
      </c>
      <c r="C115" s="158"/>
      <c r="D115" s="155">
        <f>SUM(D116)</f>
        <v>2307356</v>
      </c>
    </row>
    <row r="116" spans="1:4" ht="45">
      <c r="A116" s="167" t="s">
        <v>255</v>
      </c>
      <c r="B116" s="160" t="s">
        <v>519</v>
      </c>
      <c r="C116" s="158" t="s">
        <v>66</v>
      </c>
      <c r="D116" s="155">
        <v>2307356</v>
      </c>
    </row>
    <row r="117" spans="1:4" ht="30">
      <c r="A117" s="167" t="s">
        <v>490</v>
      </c>
      <c r="B117" s="160" t="s">
        <v>491</v>
      </c>
      <c r="C117" s="158"/>
      <c r="D117" s="155">
        <f>SUM(D118)</f>
        <v>2321301</v>
      </c>
    </row>
    <row r="118" spans="1:4" ht="60">
      <c r="A118" s="167" t="s">
        <v>493</v>
      </c>
      <c r="B118" s="160" t="s">
        <v>492</v>
      </c>
      <c r="C118" s="158"/>
      <c r="D118" s="155">
        <f>SUM(D120+D119)</f>
        <v>2321301</v>
      </c>
    </row>
    <row r="119" spans="1:4" ht="15">
      <c r="A119" s="167" t="s">
        <v>256</v>
      </c>
      <c r="B119" s="160" t="s">
        <v>492</v>
      </c>
      <c r="C119" s="158" t="s">
        <v>69</v>
      </c>
      <c r="D119" s="155">
        <v>8195</v>
      </c>
    </row>
    <row r="120" spans="1:4" ht="15">
      <c r="A120" s="167" t="s">
        <v>92</v>
      </c>
      <c r="B120" s="160" t="s">
        <v>492</v>
      </c>
      <c r="C120" s="158" t="s">
        <v>91</v>
      </c>
      <c r="D120" s="155">
        <v>2313106</v>
      </c>
    </row>
    <row r="121" spans="1:4" ht="30">
      <c r="A121" s="167" t="s">
        <v>494</v>
      </c>
      <c r="B121" s="160" t="s">
        <v>495</v>
      </c>
      <c r="C121" s="158"/>
      <c r="D121" s="155">
        <f>SUM(D122)</f>
        <v>12357638</v>
      </c>
    </row>
    <row r="122" spans="1:4" ht="60">
      <c r="A122" s="167" t="s">
        <v>493</v>
      </c>
      <c r="B122" s="160" t="s">
        <v>496</v>
      </c>
      <c r="C122" s="158"/>
      <c r="D122" s="155">
        <f>SUM(D123:D124)</f>
        <v>12357638</v>
      </c>
    </row>
    <row r="123" spans="1:4" ht="15">
      <c r="A123" s="167" t="s">
        <v>256</v>
      </c>
      <c r="B123" s="160" t="s">
        <v>496</v>
      </c>
      <c r="C123" s="158" t="s">
        <v>69</v>
      </c>
      <c r="D123" s="155">
        <v>21995</v>
      </c>
    </row>
    <row r="124" spans="1:4" ht="15">
      <c r="A124" s="167" t="s">
        <v>92</v>
      </c>
      <c r="B124" s="160" t="s">
        <v>496</v>
      </c>
      <c r="C124" s="158" t="s">
        <v>91</v>
      </c>
      <c r="D124" s="155">
        <v>12335643</v>
      </c>
    </row>
    <row r="125" spans="1:4" ht="51.75" customHeight="1">
      <c r="A125" s="173" t="s">
        <v>523</v>
      </c>
      <c r="B125" s="162" t="s">
        <v>524</v>
      </c>
      <c r="C125" s="163"/>
      <c r="D125" s="154">
        <f>SUM(D126)</f>
        <v>13510612</v>
      </c>
    </row>
    <row r="126" spans="1:4" ht="30">
      <c r="A126" s="167" t="s">
        <v>525</v>
      </c>
      <c r="B126" s="160" t="s">
        <v>526</v>
      </c>
      <c r="C126" s="158"/>
      <c r="D126" s="155">
        <f>SUM(D127)</f>
        <v>13510612</v>
      </c>
    </row>
    <row r="127" spans="1:4" ht="15">
      <c r="A127" s="167" t="s">
        <v>261</v>
      </c>
      <c r="B127" s="160" t="s">
        <v>527</v>
      </c>
      <c r="C127" s="158"/>
      <c r="D127" s="155">
        <f>SUM(D128:D130)</f>
        <v>13510612</v>
      </c>
    </row>
    <row r="128" spans="1:4" ht="45">
      <c r="A128" s="167" t="s">
        <v>255</v>
      </c>
      <c r="B128" s="160" t="s">
        <v>527</v>
      </c>
      <c r="C128" s="158" t="s">
        <v>66</v>
      </c>
      <c r="D128" s="155">
        <v>12548800</v>
      </c>
    </row>
    <row r="129" spans="1:4" ht="15">
      <c r="A129" s="167" t="s">
        <v>256</v>
      </c>
      <c r="B129" s="160" t="s">
        <v>527</v>
      </c>
      <c r="C129" s="158" t="s">
        <v>69</v>
      </c>
      <c r="D129" s="155">
        <v>910155</v>
      </c>
    </row>
    <row r="130" spans="1:4" ht="15">
      <c r="A130" s="167" t="s">
        <v>71</v>
      </c>
      <c r="B130" s="160" t="s">
        <v>527</v>
      </c>
      <c r="C130" s="158" t="s">
        <v>70</v>
      </c>
      <c r="D130" s="155">
        <v>51657</v>
      </c>
    </row>
    <row r="131" spans="1:4" ht="64.5" customHeight="1">
      <c r="A131" s="167" t="s">
        <v>804</v>
      </c>
      <c r="B131" s="160" t="s">
        <v>805</v>
      </c>
      <c r="C131" s="158"/>
      <c r="D131" s="155">
        <f>SUM(D132)</f>
        <v>840000</v>
      </c>
    </row>
    <row r="132" spans="1:4" ht="30">
      <c r="A132" s="167" t="s">
        <v>806</v>
      </c>
      <c r="B132" s="160" t="s">
        <v>807</v>
      </c>
      <c r="C132" s="158"/>
      <c r="D132" s="155">
        <f>SUM(D133)</f>
        <v>840000</v>
      </c>
    </row>
    <row r="133" spans="1:4" ht="15">
      <c r="A133" s="167" t="s">
        <v>261</v>
      </c>
      <c r="B133" s="160" t="s">
        <v>809</v>
      </c>
      <c r="C133" s="158"/>
      <c r="D133" s="155">
        <f>SUM(D134)</f>
        <v>840000</v>
      </c>
    </row>
    <row r="134" spans="1:4" ht="15">
      <c r="A134" s="167" t="s">
        <v>256</v>
      </c>
      <c r="B134" s="160" t="s">
        <v>809</v>
      </c>
      <c r="C134" s="158" t="s">
        <v>69</v>
      </c>
      <c r="D134" s="155">
        <f>SUM(прил5!F236+прил5!F207)</f>
        <v>840000</v>
      </c>
    </row>
    <row r="135" spans="1:4" ht="28.5">
      <c r="A135" s="188" t="s">
        <v>391</v>
      </c>
      <c r="B135" s="156" t="s">
        <v>392</v>
      </c>
      <c r="C135" s="152"/>
      <c r="D135" s="154">
        <f>SUM(D136+D140)</f>
        <v>384500</v>
      </c>
    </row>
    <row r="136" spans="1:4" ht="30">
      <c r="A136" s="161" t="s">
        <v>768</v>
      </c>
      <c r="B136" s="159" t="s">
        <v>765</v>
      </c>
      <c r="C136" s="153"/>
      <c r="D136" s="155">
        <f>SUM(D137)</f>
        <v>26000</v>
      </c>
    </row>
    <row r="137" spans="1:4" ht="45">
      <c r="A137" s="161" t="s">
        <v>769</v>
      </c>
      <c r="B137" s="159" t="s">
        <v>767</v>
      </c>
      <c r="C137" s="153"/>
      <c r="D137" s="155">
        <f>SUM(D138)</f>
        <v>26000</v>
      </c>
    </row>
    <row r="138" spans="1:4" ht="15">
      <c r="A138" s="161" t="s">
        <v>818</v>
      </c>
      <c r="B138" s="160" t="s">
        <v>819</v>
      </c>
      <c r="C138" s="158"/>
      <c r="D138" s="155">
        <f>SUM(D139)</f>
        <v>26000</v>
      </c>
    </row>
    <row r="139" spans="1:4" ht="15">
      <c r="A139" s="69" t="s">
        <v>256</v>
      </c>
      <c r="B139" s="160" t="s">
        <v>819</v>
      </c>
      <c r="C139" s="158" t="s">
        <v>69</v>
      </c>
      <c r="D139" s="155">
        <v>26000</v>
      </c>
    </row>
    <row r="140" spans="1:4" ht="45">
      <c r="A140" s="69" t="s">
        <v>393</v>
      </c>
      <c r="B140" s="159" t="s">
        <v>394</v>
      </c>
      <c r="C140" s="153"/>
      <c r="D140" s="155">
        <f>SUM(D141)</f>
        <v>358500</v>
      </c>
    </row>
    <row r="141" spans="1:4" ht="30">
      <c r="A141" s="69" t="s">
        <v>395</v>
      </c>
      <c r="B141" s="159" t="s">
        <v>396</v>
      </c>
      <c r="C141" s="153"/>
      <c r="D141" s="155">
        <f>SUM(D142+D144)</f>
        <v>358500</v>
      </c>
    </row>
    <row r="142" spans="1:4" ht="15">
      <c r="A142" s="176" t="s">
        <v>397</v>
      </c>
      <c r="B142" s="159" t="s">
        <v>398</v>
      </c>
      <c r="C142" s="153"/>
      <c r="D142" s="155">
        <f>SUM(D143)</f>
        <v>194500</v>
      </c>
    </row>
    <row r="143" spans="1:4" ht="15">
      <c r="A143" s="69" t="s">
        <v>256</v>
      </c>
      <c r="B143" s="159" t="s">
        <v>399</v>
      </c>
      <c r="C143" s="153" t="s">
        <v>69</v>
      </c>
      <c r="D143" s="155">
        <v>194500</v>
      </c>
    </row>
    <row r="144" spans="1:4" ht="15">
      <c r="A144" s="69" t="s">
        <v>400</v>
      </c>
      <c r="B144" s="159" t="s">
        <v>401</v>
      </c>
      <c r="C144" s="153"/>
      <c r="D144" s="155">
        <f>SUM(D145)</f>
        <v>164000</v>
      </c>
    </row>
    <row r="145" spans="1:4" ht="15">
      <c r="A145" s="69" t="s">
        <v>256</v>
      </c>
      <c r="B145" s="159" t="s">
        <v>401</v>
      </c>
      <c r="C145" s="153" t="s">
        <v>69</v>
      </c>
      <c r="D145" s="155">
        <v>164000</v>
      </c>
    </row>
    <row r="146" spans="1:4" ht="28.5">
      <c r="A146" s="173" t="s">
        <v>779</v>
      </c>
      <c r="B146" s="162" t="s">
        <v>778</v>
      </c>
      <c r="C146" s="152"/>
      <c r="D146" s="154">
        <f>SUM(D147)</f>
        <v>671200</v>
      </c>
    </row>
    <row r="147" spans="1:4" ht="54.75" customHeight="1">
      <c r="A147" s="167" t="s">
        <v>797</v>
      </c>
      <c r="B147" s="160" t="s">
        <v>777</v>
      </c>
      <c r="C147" s="153"/>
      <c r="D147" s="155">
        <f>SUM(D148)</f>
        <v>671200</v>
      </c>
    </row>
    <row r="148" spans="1:4" ht="60">
      <c r="A148" s="167" t="s">
        <v>780</v>
      </c>
      <c r="B148" s="160" t="s">
        <v>781</v>
      </c>
      <c r="C148" s="153"/>
      <c r="D148" s="155">
        <f>SUM(D149+D151)</f>
        <v>671200</v>
      </c>
    </row>
    <row r="149" spans="1:4" ht="30">
      <c r="A149" s="167" t="s">
        <v>783</v>
      </c>
      <c r="B149" s="160" t="s">
        <v>782</v>
      </c>
      <c r="C149" s="158"/>
      <c r="D149" s="155">
        <f>SUM(D150)</f>
        <v>434200</v>
      </c>
    </row>
    <row r="150" spans="1:4" ht="15">
      <c r="A150" s="167" t="s">
        <v>74</v>
      </c>
      <c r="B150" s="160" t="s">
        <v>782</v>
      </c>
      <c r="C150" s="158" t="s">
        <v>201</v>
      </c>
      <c r="D150" s="155">
        <v>434200</v>
      </c>
    </row>
    <row r="151" spans="1:4" ht="30">
      <c r="A151" s="167" t="s">
        <v>786</v>
      </c>
      <c r="B151" s="160" t="s">
        <v>821</v>
      </c>
      <c r="C151" s="158"/>
      <c r="D151" s="155">
        <f>SUM(D152)</f>
        <v>237000</v>
      </c>
    </row>
    <row r="152" spans="1:4" ht="15">
      <c r="A152" s="167" t="s">
        <v>74</v>
      </c>
      <c r="B152" s="160" t="s">
        <v>821</v>
      </c>
      <c r="C152" s="158" t="s">
        <v>201</v>
      </c>
      <c r="D152" s="155">
        <v>237000</v>
      </c>
    </row>
    <row r="153" spans="1:4" ht="50.25" customHeight="1">
      <c r="A153" s="173" t="s">
        <v>749</v>
      </c>
      <c r="B153" s="162" t="s">
        <v>750</v>
      </c>
      <c r="C153" s="152"/>
      <c r="D153" s="154">
        <f>SUM(D154+D158+D162)</f>
        <v>4493637</v>
      </c>
    </row>
    <row r="154" spans="1:4" ht="60">
      <c r="A154" s="167" t="s">
        <v>759</v>
      </c>
      <c r="B154" s="160" t="s">
        <v>758</v>
      </c>
      <c r="C154" s="153"/>
      <c r="D154" s="155">
        <f>SUM(D155)</f>
        <v>118500</v>
      </c>
    </row>
    <row r="155" spans="1:4" ht="120">
      <c r="A155" s="167" t="s">
        <v>784</v>
      </c>
      <c r="B155" s="160" t="s">
        <v>785</v>
      </c>
      <c r="C155" s="153"/>
      <c r="D155" s="155">
        <f>SUM(D156)</f>
        <v>118500</v>
      </c>
    </row>
    <row r="156" spans="1:4" ht="30">
      <c r="A156" s="167" t="s">
        <v>786</v>
      </c>
      <c r="B156" s="160" t="s">
        <v>798</v>
      </c>
      <c r="C156" s="153"/>
      <c r="D156" s="155">
        <f>SUM(D157)</f>
        <v>118500</v>
      </c>
    </row>
    <row r="157" spans="1:4" ht="15">
      <c r="A157" s="167" t="s">
        <v>74</v>
      </c>
      <c r="B157" s="160" t="s">
        <v>798</v>
      </c>
      <c r="C157" s="153" t="s">
        <v>201</v>
      </c>
      <c r="D157" s="155">
        <v>118500</v>
      </c>
    </row>
    <row r="158" spans="1:4" ht="60">
      <c r="A158" s="167" t="s">
        <v>811</v>
      </c>
      <c r="B158" s="160" t="s">
        <v>812</v>
      </c>
      <c r="C158" s="158"/>
      <c r="D158" s="155">
        <f>SUM(D159)</f>
        <v>673537</v>
      </c>
    </row>
    <row r="159" spans="1:4" ht="19.5" customHeight="1">
      <c r="A159" s="167" t="s">
        <v>813</v>
      </c>
      <c r="B159" s="160" t="s">
        <v>814</v>
      </c>
      <c r="C159" s="158"/>
      <c r="D159" s="155">
        <f>SUM(D160)</f>
        <v>673537</v>
      </c>
    </row>
    <row r="160" spans="1:4" ht="15">
      <c r="A160" s="167" t="s">
        <v>760</v>
      </c>
      <c r="B160" s="160" t="s">
        <v>815</v>
      </c>
      <c r="C160" s="158"/>
      <c r="D160" s="155">
        <f>SUM(D161)</f>
        <v>673537</v>
      </c>
    </row>
    <row r="161" spans="1:4" ht="15">
      <c r="A161" s="167" t="s">
        <v>92</v>
      </c>
      <c r="B161" s="160" t="s">
        <v>815</v>
      </c>
      <c r="C161" s="158" t="s">
        <v>91</v>
      </c>
      <c r="D161" s="155">
        <v>673537</v>
      </c>
    </row>
    <row r="162" spans="1:4" ht="60">
      <c r="A162" s="69" t="s">
        <v>751</v>
      </c>
      <c r="B162" s="159" t="s">
        <v>752</v>
      </c>
      <c r="C162" s="153"/>
      <c r="D162" s="155">
        <f>SUM(D163+D166)</f>
        <v>3701600</v>
      </c>
    </row>
    <row r="163" spans="1:4" ht="30">
      <c r="A163" s="69" t="s">
        <v>754</v>
      </c>
      <c r="B163" s="159" t="s">
        <v>753</v>
      </c>
      <c r="C163" s="153"/>
      <c r="D163" s="155">
        <f>SUM(D164)</f>
        <v>2094600</v>
      </c>
    </row>
    <row r="164" spans="1:4" ht="30">
      <c r="A164" s="167" t="s">
        <v>756</v>
      </c>
      <c r="B164" s="160" t="s">
        <v>755</v>
      </c>
      <c r="C164" s="153"/>
      <c r="D164" s="155">
        <f>SUM(D165)</f>
        <v>2094600</v>
      </c>
    </row>
    <row r="165" spans="1:4" ht="30">
      <c r="A165" s="167" t="s">
        <v>294</v>
      </c>
      <c r="B165" s="160" t="s">
        <v>755</v>
      </c>
      <c r="C165" s="153" t="s">
        <v>49</v>
      </c>
      <c r="D165" s="155">
        <v>2094600</v>
      </c>
    </row>
    <row r="166" spans="1:4" ht="75">
      <c r="A166" s="167" t="s">
        <v>795</v>
      </c>
      <c r="B166" s="160" t="s">
        <v>787</v>
      </c>
      <c r="C166" s="153"/>
      <c r="D166" s="155">
        <f>SUM(D167+D169)</f>
        <v>1607000</v>
      </c>
    </row>
    <row r="167" spans="1:4" ht="30">
      <c r="A167" s="167" t="s">
        <v>790</v>
      </c>
      <c r="B167" s="160" t="s">
        <v>789</v>
      </c>
      <c r="C167" s="153"/>
      <c r="D167" s="155">
        <f>SUM(D168)</f>
        <v>1187500</v>
      </c>
    </row>
    <row r="168" spans="1:4" ht="15">
      <c r="A168" s="167" t="s">
        <v>74</v>
      </c>
      <c r="B168" s="160" t="s">
        <v>789</v>
      </c>
      <c r="C168" s="153" t="s">
        <v>201</v>
      </c>
      <c r="D168" s="155">
        <v>1187500</v>
      </c>
    </row>
    <row r="169" spans="1:4" ht="30">
      <c r="A169" s="167" t="s">
        <v>790</v>
      </c>
      <c r="B169" s="160" t="s">
        <v>799</v>
      </c>
      <c r="C169" s="153"/>
      <c r="D169" s="155">
        <f>SUM(D170)</f>
        <v>419500</v>
      </c>
    </row>
    <row r="170" spans="1:4" ht="15">
      <c r="A170" s="167" t="s">
        <v>74</v>
      </c>
      <c r="B170" s="160" t="s">
        <v>799</v>
      </c>
      <c r="C170" s="153" t="s">
        <v>201</v>
      </c>
      <c r="D170" s="155">
        <v>419500</v>
      </c>
    </row>
    <row r="171" spans="1:4" ht="42.75">
      <c r="A171" s="173" t="s">
        <v>438</v>
      </c>
      <c r="B171" s="162" t="s">
        <v>439</v>
      </c>
      <c r="C171" s="163"/>
      <c r="D171" s="154">
        <f>SUM(D172+D176+D180)</f>
        <v>1609000</v>
      </c>
    </row>
    <row r="172" spans="1:4" ht="60">
      <c r="A172" s="176" t="s">
        <v>528</v>
      </c>
      <c r="B172" s="160" t="s">
        <v>529</v>
      </c>
      <c r="C172" s="158"/>
      <c r="D172" s="155">
        <f>SUM(D173)</f>
        <v>80000</v>
      </c>
    </row>
    <row r="173" spans="1:4" ht="30">
      <c r="A173" s="176" t="s">
        <v>530</v>
      </c>
      <c r="B173" s="160" t="s">
        <v>531</v>
      </c>
      <c r="C173" s="158"/>
      <c r="D173" s="155">
        <f>SUM(D174)</f>
        <v>80000</v>
      </c>
    </row>
    <row r="174" spans="1:4" ht="15">
      <c r="A174" s="189" t="s">
        <v>263</v>
      </c>
      <c r="B174" s="160" t="s">
        <v>532</v>
      </c>
      <c r="C174" s="158"/>
      <c r="D174" s="155">
        <f>SUM(D175)</f>
        <v>80000</v>
      </c>
    </row>
    <row r="175" spans="1:4" ht="15">
      <c r="A175" s="167" t="s">
        <v>256</v>
      </c>
      <c r="B175" s="160" t="s">
        <v>533</v>
      </c>
      <c r="C175" s="158" t="s">
        <v>69</v>
      </c>
      <c r="D175" s="155">
        <v>80000</v>
      </c>
    </row>
    <row r="176" spans="1:4" ht="60">
      <c r="A176" s="161" t="s">
        <v>181</v>
      </c>
      <c r="B176" s="160" t="s">
        <v>440</v>
      </c>
      <c r="C176" s="158"/>
      <c r="D176" s="155">
        <f>SUM(D177)</f>
        <v>170000</v>
      </c>
    </row>
    <row r="177" spans="1:4" ht="53.25" customHeight="1">
      <c r="A177" s="161" t="s">
        <v>441</v>
      </c>
      <c r="B177" s="160" t="s">
        <v>442</v>
      </c>
      <c r="C177" s="158"/>
      <c r="D177" s="155">
        <f>SUM(D178)</f>
        <v>170000</v>
      </c>
    </row>
    <row r="178" spans="1:4" ht="45">
      <c r="A178" s="167" t="s">
        <v>443</v>
      </c>
      <c r="B178" s="160" t="s">
        <v>444</v>
      </c>
      <c r="C178" s="158"/>
      <c r="D178" s="155">
        <f>SUM(D179)</f>
        <v>170000</v>
      </c>
    </row>
    <row r="179" spans="1:4" ht="15">
      <c r="A179" s="167" t="s">
        <v>256</v>
      </c>
      <c r="B179" s="160" t="s">
        <v>444</v>
      </c>
      <c r="C179" s="158" t="s">
        <v>69</v>
      </c>
      <c r="D179" s="155">
        <v>170000</v>
      </c>
    </row>
    <row r="180" spans="1:4" ht="69" customHeight="1">
      <c r="A180" s="176" t="s">
        <v>534</v>
      </c>
      <c r="B180" s="160" t="s">
        <v>535</v>
      </c>
      <c r="C180" s="158"/>
      <c r="D180" s="155">
        <f>SUM(D181)</f>
        <v>1359000</v>
      </c>
    </row>
    <row r="181" spans="1:4" ht="18.75" customHeight="1">
      <c r="A181" s="176" t="s">
        <v>536</v>
      </c>
      <c r="B181" s="160" t="s">
        <v>764</v>
      </c>
      <c r="C181" s="158"/>
      <c r="D181" s="155">
        <f>SUM(D182)</f>
        <v>1359000</v>
      </c>
    </row>
    <row r="182" spans="1:4" ht="30">
      <c r="A182" s="167" t="s">
        <v>182</v>
      </c>
      <c r="B182" s="160" t="s">
        <v>537</v>
      </c>
      <c r="C182" s="158"/>
      <c r="D182" s="155">
        <f>SUM(D183:D184)</f>
        <v>1359000</v>
      </c>
    </row>
    <row r="183" spans="1:4" ht="15">
      <c r="A183" s="167" t="s">
        <v>256</v>
      </c>
      <c r="B183" s="160" t="s">
        <v>537</v>
      </c>
      <c r="C183" s="158" t="s">
        <v>69</v>
      </c>
      <c r="D183" s="155">
        <v>359000</v>
      </c>
    </row>
    <row r="184" spans="1:4" ht="15">
      <c r="A184" s="167" t="s">
        <v>92</v>
      </c>
      <c r="B184" s="160" t="s">
        <v>537</v>
      </c>
      <c r="C184" s="158" t="s">
        <v>91</v>
      </c>
      <c r="D184" s="155">
        <v>1000000</v>
      </c>
    </row>
    <row r="185" spans="1:4" ht="28.5">
      <c r="A185" s="190" t="s">
        <v>347</v>
      </c>
      <c r="B185" s="156" t="s">
        <v>348</v>
      </c>
      <c r="C185" s="152"/>
      <c r="D185" s="154">
        <f>SUM(D186)</f>
        <v>50000</v>
      </c>
    </row>
    <row r="186" spans="1:4" ht="45">
      <c r="A186" s="176" t="s">
        <v>349</v>
      </c>
      <c r="B186" s="159" t="s">
        <v>350</v>
      </c>
      <c r="C186" s="153"/>
      <c r="D186" s="155">
        <f>SUM(D189)</f>
        <v>50000</v>
      </c>
    </row>
    <row r="187" spans="1:4" ht="30">
      <c r="A187" s="176" t="s">
        <v>351</v>
      </c>
      <c r="B187" s="159" t="s">
        <v>352</v>
      </c>
      <c r="C187" s="153"/>
      <c r="D187" s="155">
        <f>SUM(D189)</f>
        <v>50000</v>
      </c>
    </row>
    <row r="188" spans="1:4" ht="15">
      <c r="A188" s="176" t="s">
        <v>353</v>
      </c>
      <c r="B188" s="159" t="s">
        <v>354</v>
      </c>
      <c r="C188" s="153"/>
      <c r="D188" s="155">
        <f>SUM(D189)</f>
        <v>50000</v>
      </c>
    </row>
    <row r="189" spans="1:4" ht="15">
      <c r="A189" s="69" t="s">
        <v>256</v>
      </c>
      <c r="B189" s="159" t="s">
        <v>354</v>
      </c>
      <c r="C189" s="153" t="s">
        <v>69</v>
      </c>
      <c r="D189" s="155">
        <v>50000</v>
      </c>
    </row>
    <row r="190" spans="1:4" ht="28.5">
      <c r="A190" s="188" t="s">
        <v>156</v>
      </c>
      <c r="B190" s="156" t="s">
        <v>325</v>
      </c>
      <c r="C190" s="152"/>
      <c r="D190" s="154">
        <f>SUM(D191)</f>
        <v>198669</v>
      </c>
    </row>
    <row r="191" spans="1:4" ht="60">
      <c r="A191" s="161" t="s">
        <v>326</v>
      </c>
      <c r="B191" s="153" t="s">
        <v>327</v>
      </c>
      <c r="C191" s="153"/>
      <c r="D191" s="155">
        <f>SUM(D193)</f>
        <v>198669</v>
      </c>
    </row>
    <row r="192" spans="1:4" ht="60">
      <c r="A192" s="161" t="s">
        <v>328</v>
      </c>
      <c r="B192" s="153" t="s">
        <v>329</v>
      </c>
      <c r="C192" s="153"/>
      <c r="D192" s="155">
        <f>SUM(D193)</f>
        <v>198669</v>
      </c>
    </row>
    <row r="193" spans="1:4" ht="15">
      <c r="A193" s="191" t="s">
        <v>51</v>
      </c>
      <c r="B193" s="153" t="s">
        <v>330</v>
      </c>
      <c r="C193" s="153"/>
      <c r="D193" s="155">
        <f>SUM(D194:D194)</f>
        <v>198669</v>
      </c>
    </row>
    <row r="194" spans="1:4" ht="45">
      <c r="A194" s="69" t="s">
        <v>255</v>
      </c>
      <c r="B194" s="153" t="s">
        <v>331</v>
      </c>
      <c r="C194" s="153" t="s">
        <v>66</v>
      </c>
      <c r="D194" s="155">
        <v>198669</v>
      </c>
    </row>
    <row r="195" spans="1:4" ht="36.75" customHeight="1">
      <c r="A195" s="188" t="s">
        <v>384</v>
      </c>
      <c r="B195" s="156" t="s">
        <v>385</v>
      </c>
      <c r="C195" s="152"/>
      <c r="D195" s="154">
        <f>SUM(D196+D200)</f>
        <v>7352858</v>
      </c>
    </row>
    <row r="196" spans="1:4" ht="48.75" customHeight="1">
      <c r="A196" s="161" t="s">
        <v>402</v>
      </c>
      <c r="B196" s="160" t="s">
        <v>403</v>
      </c>
      <c r="C196" s="158"/>
      <c r="D196" s="155">
        <f>SUM(D198)</f>
        <v>466000</v>
      </c>
    </row>
    <row r="197" spans="1:4" ht="36.75" customHeight="1">
      <c r="A197" s="161" t="s">
        <v>404</v>
      </c>
      <c r="B197" s="160" t="s">
        <v>405</v>
      </c>
      <c r="C197" s="158"/>
      <c r="D197" s="155">
        <f>SUM(D198)</f>
        <v>466000</v>
      </c>
    </row>
    <row r="198" spans="1:4" ht="36.75" customHeight="1">
      <c r="A198" s="191" t="s">
        <v>168</v>
      </c>
      <c r="B198" s="160" t="s">
        <v>406</v>
      </c>
      <c r="C198" s="158"/>
      <c r="D198" s="155">
        <f>SUM(D199)</f>
        <v>466000</v>
      </c>
    </row>
    <row r="199" spans="1:4" ht="22.5" customHeight="1">
      <c r="A199" s="69" t="s">
        <v>256</v>
      </c>
      <c r="B199" s="160" t="s">
        <v>406</v>
      </c>
      <c r="C199" s="158" t="s">
        <v>69</v>
      </c>
      <c r="D199" s="155">
        <v>466000</v>
      </c>
    </row>
    <row r="200" spans="1:4" ht="45">
      <c r="A200" s="161" t="s">
        <v>386</v>
      </c>
      <c r="B200" s="159" t="s">
        <v>387</v>
      </c>
      <c r="C200" s="153"/>
      <c r="D200" s="155">
        <f>SUM(D201)</f>
        <v>6886858</v>
      </c>
    </row>
    <row r="201" spans="1:4" ht="30">
      <c r="A201" s="192" t="s">
        <v>388</v>
      </c>
      <c r="B201" s="159" t="s">
        <v>389</v>
      </c>
      <c r="C201" s="153"/>
      <c r="D201" s="155">
        <f>SUM(D202)</f>
        <v>6886858</v>
      </c>
    </row>
    <row r="202" spans="1:4" ht="30">
      <c r="A202" s="161" t="s">
        <v>828</v>
      </c>
      <c r="B202" s="159" t="s">
        <v>390</v>
      </c>
      <c r="C202" s="153"/>
      <c r="D202" s="155">
        <f>SUM(D203:D204)</f>
        <v>6886858</v>
      </c>
    </row>
    <row r="203" spans="1:4" ht="15">
      <c r="A203" s="69" t="s">
        <v>256</v>
      </c>
      <c r="B203" s="159" t="s">
        <v>390</v>
      </c>
      <c r="C203" s="153" t="s">
        <v>69</v>
      </c>
      <c r="D203" s="155">
        <v>1416858</v>
      </c>
    </row>
    <row r="204" spans="1:4" ht="15">
      <c r="A204" s="69" t="s">
        <v>280</v>
      </c>
      <c r="B204" s="159" t="s">
        <v>390</v>
      </c>
      <c r="C204" s="153" t="s">
        <v>49</v>
      </c>
      <c r="D204" s="155">
        <v>5470000</v>
      </c>
    </row>
    <row r="205" spans="1:4" ht="42.75">
      <c r="A205" s="188" t="s">
        <v>373</v>
      </c>
      <c r="B205" s="156" t="s">
        <v>374</v>
      </c>
      <c r="C205" s="152"/>
      <c r="D205" s="154">
        <f>SUM(D206)</f>
        <v>826000</v>
      </c>
    </row>
    <row r="206" spans="1:4" ht="75">
      <c r="A206" s="161" t="s">
        <v>166</v>
      </c>
      <c r="B206" s="159" t="s">
        <v>375</v>
      </c>
      <c r="C206" s="153"/>
      <c r="D206" s="155">
        <f>SUM(D207+D210+D213)</f>
        <v>826000</v>
      </c>
    </row>
    <row r="207" spans="1:4" ht="45">
      <c r="A207" s="161" t="s">
        <v>376</v>
      </c>
      <c r="B207" s="159" t="s">
        <v>377</v>
      </c>
      <c r="C207" s="153"/>
      <c r="D207" s="155">
        <f>SUM(D208)</f>
        <v>700000</v>
      </c>
    </row>
    <row r="208" spans="1:4" ht="15">
      <c r="A208" s="191" t="s">
        <v>261</v>
      </c>
      <c r="B208" s="159" t="s">
        <v>378</v>
      </c>
      <c r="C208" s="153"/>
      <c r="D208" s="155">
        <f>SUM(D209)</f>
        <v>700000</v>
      </c>
    </row>
    <row r="209" spans="1:4" ht="45">
      <c r="A209" s="69" t="s">
        <v>255</v>
      </c>
      <c r="B209" s="159" t="s">
        <v>378</v>
      </c>
      <c r="C209" s="153" t="s">
        <v>66</v>
      </c>
      <c r="D209" s="155">
        <v>700000</v>
      </c>
    </row>
    <row r="210" spans="1:4" ht="45">
      <c r="A210" s="192" t="s">
        <v>379</v>
      </c>
      <c r="B210" s="159" t="s">
        <v>380</v>
      </c>
      <c r="C210" s="153"/>
      <c r="D210" s="155">
        <f>SUM(D211)</f>
        <v>125000</v>
      </c>
    </row>
    <row r="211" spans="1:4" ht="30">
      <c r="A211" s="69" t="s">
        <v>746</v>
      </c>
      <c r="B211" s="159" t="s">
        <v>744</v>
      </c>
      <c r="C211" s="153"/>
      <c r="D211" s="155">
        <f>SUM(D212)</f>
        <v>125000</v>
      </c>
    </row>
    <row r="212" spans="1:4" ht="15">
      <c r="A212" s="69" t="s">
        <v>256</v>
      </c>
      <c r="B212" s="159" t="s">
        <v>744</v>
      </c>
      <c r="C212" s="153" t="s">
        <v>69</v>
      </c>
      <c r="D212" s="155">
        <v>125000</v>
      </c>
    </row>
    <row r="213" spans="1:4" ht="30">
      <c r="A213" s="69" t="s">
        <v>381</v>
      </c>
      <c r="B213" s="159" t="s">
        <v>382</v>
      </c>
      <c r="C213" s="153"/>
      <c r="D213" s="155">
        <f>SUM(D214)</f>
        <v>1000</v>
      </c>
    </row>
    <row r="214" spans="1:4" ht="30">
      <c r="A214" s="69" t="s">
        <v>746</v>
      </c>
      <c r="B214" s="159" t="s">
        <v>745</v>
      </c>
      <c r="C214" s="153"/>
      <c r="D214" s="155">
        <f>SUM(D215)</f>
        <v>1000</v>
      </c>
    </row>
    <row r="215" spans="1:4" ht="15">
      <c r="A215" s="69" t="s">
        <v>256</v>
      </c>
      <c r="B215" s="160" t="s">
        <v>745</v>
      </c>
      <c r="C215" s="153" t="s">
        <v>69</v>
      </c>
      <c r="D215" s="155">
        <v>1000</v>
      </c>
    </row>
    <row r="216" spans="1:4" ht="39" customHeight="1">
      <c r="A216" s="173" t="s">
        <v>430</v>
      </c>
      <c r="B216" s="162" t="s">
        <v>431</v>
      </c>
      <c r="C216" s="163"/>
      <c r="D216" s="154">
        <f>SUM(D218)</f>
        <v>9665608</v>
      </c>
    </row>
    <row r="217" spans="1:4" ht="30">
      <c r="A217" s="167" t="s">
        <v>432</v>
      </c>
      <c r="B217" s="160" t="s">
        <v>433</v>
      </c>
      <c r="C217" s="158"/>
      <c r="D217" s="155"/>
    </row>
    <row r="218" spans="1:4" ht="30">
      <c r="A218" s="167" t="s">
        <v>434</v>
      </c>
      <c r="B218" s="160" t="s">
        <v>831</v>
      </c>
      <c r="C218" s="158"/>
      <c r="D218" s="155">
        <f>SUM(D219)</f>
        <v>9665608</v>
      </c>
    </row>
    <row r="219" spans="1:4" ht="15">
      <c r="A219" s="189" t="s">
        <v>436</v>
      </c>
      <c r="B219" s="160" t="s">
        <v>437</v>
      </c>
      <c r="C219" s="158"/>
      <c r="D219" s="155">
        <f>SUM(D220)</f>
        <v>9665608</v>
      </c>
    </row>
    <row r="220" spans="1:4" ht="15">
      <c r="A220" s="189" t="s">
        <v>74</v>
      </c>
      <c r="B220" s="160" t="s">
        <v>437</v>
      </c>
      <c r="C220" s="158" t="s">
        <v>201</v>
      </c>
      <c r="D220" s="155">
        <v>9665608</v>
      </c>
    </row>
    <row r="221" spans="1:4" ht="28.5">
      <c r="A221" s="31" t="s">
        <v>423</v>
      </c>
      <c r="B221" s="156" t="s">
        <v>407</v>
      </c>
      <c r="C221" s="152"/>
      <c r="D221" s="154">
        <f>SUM(D222+D226+D230)</f>
        <v>277000</v>
      </c>
    </row>
    <row r="222" spans="1:4" ht="45">
      <c r="A222" s="69" t="s">
        <v>408</v>
      </c>
      <c r="B222" s="159" t="s">
        <v>409</v>
      </c>
      <c r="C222" s="153"/>
      <c r="D222" s="155">
        <f>SUM(D223)</f>
        <v>20000</v>
      </c>
    </row>
    <row r="223" spans="1:4" ht="15">
      <c r="A223" s="69" t="s">
        <v>410</v>
      </c>
      <c r="B223" s="159" t="s">
        <v>411</v>
      </c>
      <c r="C223" s="153"/>
      <c r="D223" s="155">
        <f>SUM(D224)</f>
        <v>20000</v>
      </c>
    </row>
    <row r="224" spans="1:4" ht="15">
      <c r="A224" s="191" t="s">
        <v>748</v>
      </c>
      <c r="B224" s="160" t="s">
        <v>761</v>
      </c>
      <c r="C224" s="153"/>
      <c r="D224" s="155">
        <f>SUM(D225)</f>
        <v>20000</v>
      </c>
    </row>
    <row r="225" spans="1:4" ht="15">
      <c r="A225" s="69" t="s">
        <v>256</v>
      </c>
      <c r="B225" s="160" t="s">
        <v>762</v>
      </c>
      <c r="C225" s="153" t="s">
        <v>69</v>
      </c>
      <c r="D225" s="155">
        <v>20000</v>
      </c>
    </row>
    <row r="226" spans="1:4" ht="45">
      <c r="A226" s="69" t="s">
        <v>412</v>
      </c>
      <c r="B226" s="159" t="s">
        <v>413</v>
      </c>
      <c r="C226" s="153"/>
      <c r="D226" s="155">
        <f>SUM(D228)</f>
        <v>20000</v>
      </c>
    </row>
    <row r="227" spans="1:4" ht="45">
      <c r="A227" s="69" t="s">
        <v>414</v>
      </c>
      <c r="B227" s="159" t="s">
        <v>415</v>
      </c>
      <c r="C227" s="153"/>
      <c r="D227" s="155">
        <f>SUM(D228)</f>
        <v>20000</v>
      </c>
    </row>
    <row r="228" spans="1:4" ht="15">
      <c r="A228" s="191" t="s">
        <v>170</v>
      </c>
      <c r="B228" s="159" t="s">
        <v>416</v>
      </c>
      <c r="C228" s="153"/>
      <c r="D228" s="155">
        <v>20000</v>
      </c>
    </row>
    <row r="229" spans="1:4" ht="15">
      <c r="A229" s="69" t="s">
        <v>256</v>
      </c>
      <c r="B229" s="159" t="s">
        <v>417</v>
      </c>
      <c r="C229" s="153" t="s">
        <v>69</v>
      </c>
      <c r="D229" s="155">
        <v>20000</v>
      </c>
    </row>
    <row r="230" spans="1:4" ht="30">
      <c r="A230" s="69" t="s">
        <v>418</v>
      </c>
      <c r="B230" s="159" t="s">
        <v>419</v>
      </c>
      <c r="C230" s="153"/>
      <c r="D230" s="155">
        <f>SUM(D231)</f>
        <v>237000</v>
      </c>
    </row>
    <row r="231" spans="1:4" ht="60">
      <c r="A231" s="69" t="s">
        <v>420</v>
      </c>
      <c r="B231" s="159" t="s">
        <v>421</v>
      </c>
      <c r="C231" s="153"/>
      <c r="D231" s="155">
        <f>SUM(D232)</f>
        <v>237000</v>
      </c>
    </row>
    <row r="232" spans="1:4" ht="15">
      <c r="A232" s="191" t="s">
        <v>152</v>
      </c>
      <c r="B232" s="159" t="s">
        <v>422</v>
      </c>
      <c r="C232" s="153"/>
      <c r="D232" s="155">
        <f>SUM(D233:D233)</f>
        <v>237000</v>
      </c>
    </row>
    <row r="233" spans="1:4" ht="45">
      <c r="A233" s="69" t="s">
        <v>255</v>
      </c>
      <c r="B233" s="159" t="s">
        <v>422</v>
      </c>
      <c r="C233" s="153" t="s">
        <v>66</v>
      </c>
      <c r="D233" s="155">
        <v>237000</v>
      </c>
    </row>
    <row r="234" spans="1:4" ht="28.5">
      <c r="A234" s="31" t="s">
        <v>355</v>
      </c>
      <c r="B234" s="156" t="s">
        <v>356</v>
      </c>
      <c r="C234" s="152"/>
      <c r="D234" s="154">
        <f>SUM(D235)</f>
        <v>130000</v>
      </c>
    </row>
    <row r="235" spans="1:4" ht="45">
      <c r="A235" s="161" t="s">
        <v>357</v>
      </c>
      <c r="B235" s="159" t="s">
        <v>358</v>
      </c>
      <c r="C235" s="153"/>
      <c r="D235" s="155">
        <f>SUM(D237)</f>
        <v>130000</v>
      </c>
    </row>
    <row r="236" spans="1:4" ht="15">
      <c r="A236" s="161" t="s">
        <v>359</v>
      </c>
      <c r="B236" s="159" t="s">
        <v>360</v>
      </c>
      <c r="C236" s="153"/>
      <c r="D236" s="155">
        <f>SUM(D237)</f>
        <v>130000</v>
      </c>
    </row>
    <row r="237" spans="1:4" ht="15">
      <c r="A237" s="191" t="s">
        <v>153</v>
      </c>
      <c r="B237" s="159" t="s">
        <v>362</v>
      </c>
      <c r="C237" s="153"/>
      <c r="D237" s="155">
        <f>SUM(D238)</f>
        <v>130000</v>
      </c>
    </row>
    <row r="238" spans="1:4" ht="15">
      <c r="A238" s="69" t="s">
        <v>256</v>
      </c>
      <c r="B238" s="159" t="s">
        <v>362</v>
      </c>
      <c r="C238" s="158" t="s">
        <v>69</v>
      </c>
      <c r="D238" s="155">
        <v>130000</v>
      </c>
    </row>
    <row r="239" spans="1:4" ht="15">
      <c r="A239" s="31" t="s">
        <v>171</v>
      </c>
      <c r="B239" s="163" t="s">
        <v>306</v>
      </c>
      <c r="C239" s="163"/>
      <c r="D239" s="154">
        <f>SUM(D240)</f>
        <v>1259800</v>
      </c>
    </row>
    <row r="240" spans="1:4" ht="15">
      <c r="A240" s="193" t="s">
        <v>172</v>
      </c>
      <c r="B240" s="158" t="s">
        <v>307</v>
      </c>
      <c r="C240" s="158"/>
      <c r="D240" s="155">
        <f>SUM(D241)</f>
        <v>1259800</v>
      </c>
    </row>
    <row r="241" spans="1:4" ht="30">
      <c r="A241" s="69" t="s">
        <v>254</v>
      </c>
      <c r="B241" s="158" t="s">
        <v>308</v>
      </c>
      <c r="C241" s="158"/>
      <c r="D241" s="155">
        <f>SUM(D242)</f>
        <v>1259800</v>
      </c>
    </row>
    <row r="242" spans="1:4" ht="45">
      <c r="A242" s="69" t="s">
        <v>255</v>
      </c>
      <c r="B242" s="158" t="s">
        <v>308</v>
      </c>
      <c r="C242" s="158" t="s">
        <v>66</v>
      </c>
      <c r="D242" s="155">
        <v>1259800</v>
      </c>
    </row>
    <row r="243" spans="1:4" ht="28.5">
      <c r="A243" s="31" t="s">
        <v>266</v>
      </c>
      <c r="B243" s="152" t="s">
        <v>332</v>
      </c>
      <c r="C243" s="163"/>
      <c r="D243" s="154">
        <f>SUM(D244)</f>
        <v>16481100</v>
      </c>
    </row>
    <row r="244" spans="1:4" ht="15">
      <c r="A244" s="69" t="s">
        <v>164</v>
      </c>
      <c r="B244" s="153" t="s">
        <v>333</v>
      </c>
      <c r="C244" s="158"/>
      <c r="D244" s="155">
        <f>SUM(D245,)</f>
        <v>16481100</v>
      </c>
    </row>
    <row r="245" spans="1:4" ht="30">
      <c r="A245" s="69" t="s">
        <v>254</v>
      </c>
      <c r="B245" s="153" t="s">
        <v>334</v>
      </c>
      <c r="C245" s="158"/>
      <c r="D245" s="155">
        <f>SUM(D246:D248)</f>
        <v>16481100</v>
      </c>
    </row>
    <row r="246" spans="1:4" ht="45">
      <c r="A246" s="69" t="s">
        <v>255</v>
      </c>
      <c r="B246" s="153" t="s">
        <v>334</v>
      </c>
      <c r="C246" s="158" t="s">
        <v>66</v>
      </c>
      <c r="D246" s="155">
        <v>14902900</v>
      </c>
    </row>
    <row r="247" spans="1:4" ht="15">
      <c r="A247" s="69" t="s">
        <v>256</v>
      </c>
      <c r="B247" s="153" t="s">
        <v>334</v>
      </c>
      <c r="C247" s="158" t="s">
        <v>69</v>
      </c>
      <c r="D247" s="155">
        <v>1525300</v>
      </c>
    </row>
    <row r="248" spans="1:4" ht="15">
      <c r="A248" s="69" t="s">
        <v>71</v>
      </c>
      <c r="B248" s="153" t="s">
        <v>334</v>
      </c>
      <c r="C248" s="158" t="s">
        <v>70</v>
      </c>
      <c r="D248" s="155">
        <v>52900</v>
      </c>
    </row>
    <row r="249" spans="1:4" ht="31.5" customHeight="1">
      <c r="A249" s="188" t="s">
        <v>158</v>
      </c>
      <c r="B249" s="100" t="s">
        <v>339</v>
      </c>
      <c r="C249" s="166"/>
      <c r="D249" s="184">
        <f>SUM(D250+D253)</f>
        <v>904000</v>
      </c>
    </row>
    <row r="250" spans="1:4" ht="15">
      <c r="A250" s="191" t="s">
        <v>159</v>
      </c>
      <c r="B250" s="153" t="s">
        <v>340</v>
      </c>
      <c r="C250" s="158"/>
      <c r="D250" s="155">
        <f>SUM(D251)</f>
        <v>554000</v>
      </c>
    </row>
    <row r="251" spans="1:4" ht="30">
      <c r="A251" s="69" t="s">
        <v>254</v>
      </c>
      <c r="B251" s="153" t="s">
        <v>341</v>
      </c>
      <c r="C251" s="158"/>
      <c r="D251" s="155">
        <f>SUM(D252)</f>
        <v>554000</v>
      </c>
    </row>
    <row r="252" spans="1:4" ht="45">
      <c r="A252" s="69" t="s">
        <v>255</v>
      </c>
      <c r="B252" s="153" t="s">
        <v>341</v>
      </c>
      <c r="C252" s="158" t="s">
        <v>66</v>
      </c>
      <c r="D252" s="155">
        <v>554000</v>
      </c>
    </row>
    <row r="253" spans="1:4" ht="15">
      <c r="A253" s="69" t="s">
        <v>816</v>
      </c>
      <c r="B253" s="153" t="s">
        <v>810</v>
      </c>
      <c r="C253" s="158"/>
      <c r="D253" s="155">
        <f>SUM(D254)</f>
        <v>350000</v>
      </c>
    </row>
    <row r="254" spans="1:4" ht="21.75" customHeight="1">
      <c r="A254" s="69" t="s">
        <v>254</v>
      </c>
      <c r="B254" s="153" t="s">
        <v>817</v>
      </c>
      <c r="C254" s="158"/>
      <c r="D254" s="155">
        <f>SUM(D255)</f>
        <v>350000</v>
      </c>
    </row>
    <row r="255" spans="1:4" ht="45">
      <c r="A255" s="69" t="s">
        <v>255</v>
      </c>
      <c r="B255" s="153" t="s">
        <v>817</v>
      </c>
      <c r="C255" s="158" t="s">
        <v>66</v>
      </c>
      <c r="D255" s="155">
        <v>350000</v>
      </c>
    </row>
    <row r="256" spans="1:4" ht="33.75" customHeight="1">
      <c r="A256" s="31" t="s">
        <v>173</v>
      </c>
      <c r="B256" s="152" t="s">
        <v>309</v>
      </c>
      <c r="C256" s="163"/>
      <c r="D256" s="154">
        <f>SUM(D257)</f>
        <v>1031738</v>
      </c>
    </row>
    <row r="257" spans="1:4" ht="15">
      <c r="A257" s="69" t="s">
        <v>270</v>
      </c>
      <c r="B257" s="153" t="s">
        <v>310</v>
      </c>
      <c r="C257" s="158"/>
      <c r="D257" s="155">
        <f>SUM(D258)</f>
        <v>1031738</v>
      </c>
    </row>
    <row r="258" spans="1:4" ht="19.5" customHeight="1">
      <c r="A258" s="69" t="s">
        <v>254</v>
      </c>
      <c r="B258" s="153" t="s">
        <v>311</v>
      </c>
      <c r="C258" s="158"/>
      <c r="D258" s="155">
        <f>SUM(D259:D260,)</f>
        <v>1031738</v>
      </c>
    </row>
    <row r="259" spans="1:4" ht="45">
      <c r="A259" s="69" t="s">
        <v>255</v>
      </c>
      <c r="B259" s="153" t="s">
        <v>311</v>
      </c>
      <c r="C259" s="158" t="s">
        <v>66</v>
      </c>
      <c r="D259" s="155">
        <v>898500</v>
      </c>
    </row>
    <row r="260" spans="1:4" ht="15">
      <c r="A260" s="69" t="s">
        <v>256</v>
      </c>
      <c r="B260" s="153" t="s">
        <v>311</v>
      </c>
      <c r="C260" s="158" t="s">
        <v>69</v>
      </c>
      <c r="D260" s="155">
        <v>133238</v>
      </c>
    </row>
    <row r="261" spans="1:4" ht="28.5">
      <c r="A261" s="188" t="s">
        <v>76</v>
      </c>
      <c r="B261" s="156" t="s">
        <v>363</v>
      </c>
      <c r="C261" s="163"/>
      <c r="D261" s="154">
        <f>SUM(D262)</f>
        <v>5844464</v>
      </c>
    </row>
    <row r="262" spans="1:4" ht="15">
      <c r="A262" s="191" t="s">
        <v>269</v>
      </c>
      <c r="B262" s="159" t="s">
        <v>364</v>
      </c>
      <c r="C262" s="158"/>
      <c r="D262" s="155">
        <f>SUM(D263)</f>
        <v>5844464</v>
      </c>
    </row>
    <row r="263" spans="1:4" ht="15">
      <c r="A263" s="69" t="s">
        <v>39</v>
      </c>
      <c r="B263" s="159" t="s">
        <v>365</v>
      </c>
      <c r="C263" s="158"/>
      <c r="D263" s="155">
        <f>SUM(D264:D266)</f>
        <v>5844464</v>
      </c>
    </row>
    <row r="264" spans="1:4" ht="15">
      <c r="A264" s="69" t="s">
        <v>256</v>
      </c>
      <c r="B264" s="159" t="s">
        <v>366</v>
      </c>
      <c r="C264" s="158" t="s">
        <v>69</v>
      </c>
      <c r="D264" s="155">
        <v>258000</v>
      </c>
    </row>
    <row r="265" spans="1:4" ht="15">
      <c r="A265" s="189" t="s">
        <v>74</v>
      </c>
      <c r="B265" s="181" t="s">
        <v>365</v>
      </c>
      <c r="C265" s="180">
        <v>500</v>
      </c>
      <c r="D265" s="155">
        <v>500000</v>
      </c>
    </row>
    <row r="266" spans="1:4" ht="15">
      <c r="A266" s="69" t="s">
        <v>71</v>
      </c>
      <c r="B266" s="159" t="s">
        <v>365</v>
      </c>
      <c r="C266" s="158" t="s">
        <v>70</v>
      </c>
      <c r="D266" s="155">
        <v>5086464</v>
      </c>
    </row>
    <row r="267" spans="1:4" ht="15">
      <c r="A267" s="194" t="s">
        <v>154</v>
      </c>
      <c r="B267" s="156" t="s">
        <v>335</v>
      </c>
      <c r="C267" s="163"/>
      <c r="D267" s="154">
        <f>SUM(D269+D271+D275+D273)</f>
        <v>3633364</v>
      </c>
    </row>
    <row r="268" spans="1:4" ht="15">
      <c r="A268" s="191" t="s">
        <v>155</v>
      </c>
      <c r="B268" s="159" t="s">
        <v>367</v>
      </c>
      <c r="C268" s="158"/>
      <c r="D268" s="155">
        <f>SUM(D269+D271+D273+D275)</f>
        <v>3633364</v>
      </c>
    </row>
    <row r="269" spans="1:4" ht="15">
      <c r="A269" s="167" t="s">
        <v>54</v>
      </c>
      <c r="B269" s="160" t="s">
        <v>543</v>
      </c>
      <c r="C269" s="158"/>
      <c r="D269" s="155">
        <f>SUM(D270)</f>
        <v>2316212</v>
      </c>
    </row>
    <row r="270" spans="1:4" ht="15">
      <c r="A270" s="167" t="s">
        <v>92</v>
      </c>
      <c r="B270" s="160" t="s">
        <v>544</v>
      </c>
      <c r="C270" s="158" t="s">
        <v>91</v>
      </c>
      <c r="D270" s="155">
        <v>2316212</v>
      </c>
    </row>
    <row r="271" spans="1:4" ht="30">
      <c r="A271" s="167" t="s">
        <v>820</v>
      </c>
      <c r="B271" s="160" t="s">
        <v>796</v>
      </c>
      <c r="C271" s="158"/>
      <c r="D271" s="155">
        <f>SUM(D272)</f>
        <v>189000</v>
      </c>
    </row>
    <row r="272" spans="1:4" ht="15">
      <c r="A272" s="167" t="s">
        <v>74</v>
      </c>
      <c r="B272" s="160" t="s">
        <v>796</v>
      </c>
      <c r="C272" s="158" t="s">
        <v>201</v>
      </c>
      <c r="D272" s="155">
        <v>189000</v>
      </c>
    </row>
    <row r="273" spans="1:4" ht="30">
      <c r="A273" s="161" t="s">
        <v>50</v>
      </c>
      <c r="B273" s="159" t="s">
        <v>337</v>
      </c>
      <c r="C273" s="158"/>
      <c r="D273" s="155">
        <f>SUM(D274)</f>
        <v>237000</v>
      </c>
    </row>
    <row r="274" spans="1:4" ht="45">
      <c r="A274" s="69" t="s">
        <v>255</v>
      </c>
      <c r="B274" s="159" t="s">
        <v>338</v>
      </c>
      <c r="C274" s="158" t="s">
        <v>66</v>
      </c>
      <c r="D274" s="155">
        <v>237000</v>
      </c>
    </row>
    <row r="275" spans="1:4" ht="60">
      <c r="A275" s="161" t="s">
        <v>368</v>
      </c>
      <c r="B275" s="159" t="s">
        <v>369</v>
      </c>
      <c r="C275" s="158"/>
      <c r="D275" s="155">
        <f>SUM(D276:D276)</f>
        <v>891152</v>
      </c>
    </row>
    <row r="276" spans="1:4" ht="45">
      <c r="A276" s="69" t="s">
        <v>255</v>
      </c>
      <c r="B276" s="159" t="s">
        <v>369</v>
      </c>
      <c r="C276" s="158" t="s">
        <v>66</v>
      </c>
      <c r="D276" s="155">
        <v>891152</v>
      </c>
    </row>
    <row r="277" spans="1:4" ht="15">
      <c r="A277" s="31" t="s">
        <v>258</v>
      </c>
      <c r="B277" s="156" t="s">
        <v>342</v>
      </c>
      <c r="C277" s="163"/>
      <c r="D277" s="154">
        <f>SUM(D278)</f>
        <v>500000</v>
      </c>
    </row>
    <row r="278" spans="1:4" ht="15">
      <c r="A278" s="69" t="s">
        <v>259</v>
      </c>
      <c r="B278" s="159" t="s">
        <v>343</v>
      </c>
      <c r="C278" s="158"/>
      <c r="D278" s="155">
        <f>SUM(D279)</f>
        <v>500000</v>
      </c>
    </row>
    <row r="279" spans="1:4" ht="15">
      <c r="A279" s="69" t="s">
        <v>40</v>
      </c>
      <c r="B279" s="159" t="s">
        <v>344</v>
      </c>
      <c r="C279" s="158"/>
      <c r="D279" s="155">
        <f>SUM(D280)</f>
        <v>500000</v>
      </c>
    </row>
    <row r="280" spans="1:4" ht="15">
      <c r="A280" s="69" t="s">
        <v>71</v>
      </c>
      <c r="B280" s="159" t="s">
        <v>344</v>
      </c>
      <c r="C280" s="158" t="s">
        <v>70</v>
      </c>
      <c r="D280" s="155">
        <v>500000</v>
      </c>
    </row>
    <row r="281" spans="1:4" ht="28.5">
      <c r="A281" s="188" t="s">
        <v>162</v>
      </c>
      <c r="B281" s="156" t="s">
        <v>370</v>
      </c>
      <c r="C281" s="163"/>
      <c r="D281" s="154">
        <f>SUM(D282)</f>
        <v>10792689</v>
      </c>
    </row>
    <row r="282" spans="1:4" ht="30">
      <c r="A282" s="161" t="s">
        <v>163</v>
      </c>
      <c r="B282" s="159" t="s">
        <v>371</v>
      </c>
      <c r="C282" s="158"/>
      <c r="D282" s="155">
        <f>SUM(D283)</f>
        <v>10792689</v>
      </c>
    </row>
    <row r="283" spans="1:4" ht="15">
      <c r="A283" s="191" t="s">
        <v>261</v>
      </c>
      <c r="B283" s="159" t="s">
        <v>372</v>
      </c>
      <c r="C283" s="158"/>
      <c r="D283" s="155">
        <f>SUM(D284:D286)</f>
        <v>10792689</v>
      </c>
    </row>
    <row r="284" spans="1:4" ht="45">
      <c r="A284" s="69" t="s">
        <v>255</v>
      </c>
      <c r="B284" s="159" t="s">
        <v>372</v>
      </c>
      <c r="C284" s="158" t="s">
        <v>66</v>
      </c>
      <c r="D284" s="155">
        <v>6191200</v>
      </c>
    </row>
    <row r="285" spans="1:4" ht="15">
      <c r="A285" s="69" t="s">
        <v>256</v>
      </c>
      <c r="B285" s="159" t="s">
        <v>372</v>
      </c>
      <c r="C285" s="158" t="s">
        <v>69</v>
      </c>
      <c r="D285" s="155">
        <v>3287758</v>
      </c>
    </row>
    <row r="286" spans="1:4" ht="15">
      <c r="A286" s="69" t="s">
        <v>71</v>
      </c>
      <c r="B286" s="159" t="s">
        <v>372</v>
      </c>
      <c r="C286" s="158" t="s">
        <v>70</v>
      </c>
      <c r="D286" s="155">
        <v>1313731</v>
      </c>
    </row>
  </sheetData>
  <sheetProtection/>
  <mergeCells count="2">
    <mergeCell ref="A1:A6"/>
    <mergeCell ref="A7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G28" sqref="G28"/>
    </sheetView>
  </sheetViews>
  <sheetFormatPr defaultColWidth="9.140625" defaultRowHeight="15"/>
  <cols>
    <col min="2" max="2" width="69.421875" style="0" customWidth="1"/>
    <col min="3" max="3" width="15.421875" style="0" customWidth="1"/>
  </cols>
  <sheetData>
    <row r="1" spans="2:3" ht="15">
      <c r="B1" s="242" t="s">
        <v>852</v>
      </c>
      <c r="C1" s="243"/>
    </row>
    <row r="2" spans="2:3" ht="15">
      <c r="B2" s="242" t="s">
        <v>647</v>
      </c>
      <c r="C2" s="243"/>
    </row>
    <row r="3" spans="2:3" ht="15">
      <c r="B3" s="242" t="s">
        <v>648</v>
      </c>
      <c r="C3" s="243"/>
    </row>
    <row r="4" spans="2:3" ht="15">
      <c r="B4" s="242" t="s">
        <v>649</v>
      </c>
      <c r="C4" s="243"/>
    </row>
    <row r="5" spans="2:3" ht="15">
      <c r="B5" s="242" t="s">
        <v>679</v>
      </c>
      <c r="C5" s="243"/>
    </row>
    <row r="6" spans="2:3" ht="15">
      <c r="B6" s="242"/>
      <c r="C6" s="243"/>
    </row>
    <row r="7" spans="2:3" ht="15">
      <c r="B7" s="239" t="s">
        <v>680</v>
      </c>
      <c r="C7" s="240"/>
    </row>
    <row r="8" spans="2:3" ht="15">
      <c r="B8" s="95"/>
      <c r="C8" s="120"/>
    </row>
    <row r="10" spans="1:3" ht="15" customHeight="1">
      <c r="A10" s="225" t="s">
        <v>650</v>
      </c>
      <c r="B10" s="225"/>
      <c r="C10" s="225"/>
    </row>
    <row r="11" spans="1:2" ht="18.75">
      <c r="A11" s="55"/>
      <c r="B11" s="121" t="s">
        <v>682</v>
      </c>
    </row>
    <row r="12" spans="1:2" ht="18.75">
      <c r="A12" s="55"/>
      <c r="B12" s="121"/>
    </row>
    <row r="13" spans="1:2" ht="15.75">
      <c r="A13" s="55"/>
      <c r="B13" s="92"/>
    </row>
    <row r="14" ht="18.75">
      <c r="B14" s="122" t="s">
        <v>651</v>
      </c>
    </row>
    <row r="15" spans="1:3" ht="15.75">
      <c r="A15" s="123"/>
      <c r="C15" s="106" t="s">
        <v>36</v>
      </c>
    </row>
    <row r="16" spans="1:3" ht="63" customHeight="1">
      <c r="A16" s="244" t="s">
        <v>652</v>
      </c>
      <c r="B16" s="244" t="s">
        <v>653</v>
      </c>
      <c r="C16" s="244" t="s">
        <v>681</v>
      </c>
    </row>
    <row r="17" spans="1:3" ht="15">
      <c r="A17" s="244"/>
      <c r="B17" s="244"/>
      <c r="C17" s="244"/>
    </row>
    <row r="18" spans="1:3" ht="10.5" customHeight="1">
      <c r="A18" s="244"/>
      <c r="B18" s="244"/>
      <c r="C18" s="244"/>
    </row>
    <row r="19" spans="1:3" ht="15" hidden="1">
      <c r="A19" s="244"/>
      <c r="B19" s="244"/>
      <c r="C19" s="244"/>
    </row>
    <row r="20" spans="1:3" ht="15.75">
      <c r="A20" s="124">
        <v>1</v>
      </c>
      <c r="B20" s="111" t="s">
        <v>654</v>
      </c>
      <c r="C20" s="124">
        <v>0</v>
      </c>
    </row>
    <row r="21" spans="1:3" ht="31.5">
      <c r="A21" s="124">
        <v>2</v>
      </c>
      <c r="B21" s="111" t="s">
        <v>207</v>
      </c>
      <c r="C21" s="124">
        <v>0</v>
      </c>
    </row>
    <row r="22" spans="1:3" ht="15.75">
      <c r="A22" s="124">
        <v>3</v>
      </c>
      <c r="B22" s="111" t="s">
        <v>655</v>
      </c>
      <c r="C22" s="124">
        <v>0</v>
      </c>
    </row>
    <row r="23" spans="1:3" ht="15.75">
      <c r="A23" s="124"/>
      <c r="B23" s="111" t="s">
        <v>656</v>
      </c>
      <c r="C23" s="124">
        <f>SUM(C20:C22)</f>
        <v>0</v>
      </c>
    </row>
    <row r="24" ht="15.75">
      <c r="A24" s="123"/>
    </row>
    <row r="25" ht="15.75">
      <c r="A25" s="123"/>
    </row>
    <row r="26" spans="1:2" ht="18.75">
      <c r="A26" s="123"/>
      <c r="B26" s="122" t="s">
        <v>657</v>
      </c>
    </row>
    <row r="27" ht="18.75">
      <c r="A27" s="122"/>
    </row>
    <row r="28" ht="15.75">
      <c r="A28" s="123"/>
    </row>
    <row r="29" spans="1:3" ht="63" customHeight="1">
      <c r="A29" s="244" t="s">
        <v>652</v>
      </c>
      <c r="B29" s="244" t="s">
        <v>653</v>
      </c>
      <c r="C29" s="244" t="s">
        <v>683</v>
      </c>
    </row>
    <row r="30" spans="1:3" ht="15">
      <c r="A30" s="244"/>
      <c r="B30" s="244"/>
      <c r="C30" s="244"/>
    </row>
    <row r="31" spans="1:3" ht="15">
      <c r="A31" s="244"/>
      <c r="B31" s="244"/>
      <c r="C31" s="244"/>
    </row>
    <row r="32" spans="1:3" ht="15">
      <c r="A32" s="244"/>
      <c r="B32" s="244"/>
      <c r="C32" s="244"/>
    </row>
    <row r="33" spans="1:3" ht="15.75">
      <c r="A33" s="124">
        <v>1</v>
      </c>
      <c r="B33" s="111" t="s">
        <v>654</v>
      </c>
      <c r="C33" s="124">
        <v>0</v>
      </c>
    </row>
    <row r="34" spans="1:3" ht="31.5">
      <c r="A34" s="124">
        <v>2</v>
      </c>
      <c r="B34" s="111" t="s">
        <v>207</v>
      </c>
      <c r="C34" s="124">
        <v>0</v>
      </c>
    </row>
    <row r="35" spans="1:3" ht="15.75">
      <c r="A35" s="124">
        <v>3</v>
      </c>
      <c r="B35" s="111" t="s">
        <v>655</v>
      </c>
      <c r="C35" s="124">
        <v>0</v>
      </c>
    </row>
    <row r="36" spans="1:3" ht="15.75">
      <c r="A36" s="124"/>
      <c r="B36" s="111" t="s">
        <v>656</v>
      </c>
      <c r="C36" s="124">
        <f>SUM(C33:C35)</f>
        <v>0</v>
      </c>
    </row>
    <row r="37" ht="15.75">
      <c r="A37" s="125"/>
    </row>
  </sheetData>
  <sheetProtection/>
  <mergeCells count="14"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  <mergeCell ref="A29:A32"/>
    <mergeCell ref="B29:B32"/>
    <mergeCell ref="C29:C3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</cols>
  <sheetData>
    <row r="1" spans="5:6" ht="15">
      <c r="E1" s="118" t="s">
        <v>658</v>
      </c>
      <c r="F1" s="218">
        <v>11</v>
      </c>
    </row>
    <row r="2" ht="15">
      <c r="E2" s="118" t="s">
        <v>659</v>
      </c>
    </row>
    <row r="3" ht="15">
      <c r="E3" s="118" t="s">
        <v>660</v>
      </c>
    </row>
    <row r="4" ht="15">
      <c r="E4" s="118" t="s">
        <v>661</v>
      </c>
    </row>
    <row r="5" spans="4:7" ht="15">
      <c r="D5" s="252" t="s">
        <v>674</v>
      </c>
      <c r="E5" s="252"/>
      <c r="F5" s="252"/>
      <c r="G5" s="252"/>
    </row>
    <row r="6" ht="15">
      <c r="E6" s="118"/>
    </row>
    <row r="7" ht="15">
      <c r="E7" s="105" t="s">
        <v>675</v>
      </c>
    </row>
    <row r="10" spans="1:6" ht="18.75">
      <c r="A10" s="55"/>
      <c r="B10" s="253" t="s">
        <v>662</v>
      </c>
      <c r="C10" s="253"/>
      <c r="D10" s="253"/>
      <c r="E10" s="253"/>
      <c r="F10" s="253"/>
    </row>
    <row r="11" spans="1:7" ht="18.75">
      <c r="A11" s="223" t="s">
        <v>676</v>
      </c>
      <c r="B11" s="223"/>
      <c r="C11" s="223"/>
      <c r="D11" s="223"/>
      <c r="E11" s="223"/>
      <c r="F11" s="223"/>
      <c r="G11" s="223"/>
    </row>
    <row r="12" ht="15.75">
      <c r="A12" s="126"/>
    </row>
    <row r="13" spans="1:7" ht="34.5" customHeight="1">
      <c r="A13" s="254" t="s">
        <v>663</v>
      </c>
      <c r="B13" s="254"/>
      <c r="C13" s="254"/>
      <c r="D13" s="254"/>
      <c r="E13" s="254"/>
      <c r="F13" s="254"/>
      <c r="G13" s="254"/>
    </row>
    <row r="14" ht="15.75">
      <c r="A14" s="125"/>
    </row>
    <row r="15" spans="1:7" ht="60">
      <c r="A15" s="88"/>
      <c r="B15" s="127" t="s">
        <v>664</v>
      </c>
      <c r="C15" s="127" t="s">
        <v>665</v>
      </c>
      <c r="D15" s="127" t="s">
        <v>666</v>
      </c>
      <c r="E15" s="127" t="s">
        <v>667</v>
      </c>
      <c r="F15" s="127" t="s">
        <v>668</v>
      </c>
      <c r="G15" s="127" t="s">
        <v>669</v>
      </c>
    </row>
    <row r="16" spans="1:7" ht="15">
      <c r="A16" s="127">
        <v>1</v>
      </c>
      <c r="B16" s="127">
        <v>2</v>
      </c>
      <c r="C16" s="127">
        <v>3</v>
      </c>
      <c r="D16" s="127">
        <v>4</v>
      </c>
      <c r="E16" s="127">
        <v>5</v>
      </c>
      <c r="F16" s="127">
        <v>6</v>
      </c>
      <c r="G16" s="127">
        <v>7</v>
      </c>
    </row>
    <row r="17" spans="1:7" ht="15">
      <c r="A17" s="127"/>
      <c r="B17" s="127" t="s">
        <v>670</v>
      </c>
      <c r="C17" s="127" t="s">
        <v>670</v>
      </c>
      <c r="D17" s="127">
        <v>0</v>
      </c>
      <c r="E17" s="127" t="s">
        <v>670</v>
      </c>
      <c r="F17" s="127" t="s">
        <v>670</v>
      </c>
      <c r="G17" s="127" t="s">
        <v>670</v>
      </c>
    </row>
    <row r="18" ht="15.75">
      <c r="A18" s="125"/>
    </row>
    <row r="19" spans="1:7" ht="15.75">
      <c r="A19" s="255" t="s">
        <v>671</v>
      </c>
      <c r="B19" s="255"/>
      <c r="C19" s="255"/>
      <c r="D19" s="255"/>
      <c r="E19" s="255"/>
      <c r="F19" s="255"/>
      <c r="G19" s="255"/>
    </row>
    <row r="20" spans="1:7" ht="15.75">
      <c r="A20" s="256" t="s">
        <v>677</v>
      </c>
      <c r="B20" s="256"/>
      <c r="C20" s="256"/>
      <c r="D20" s="256"/>
      <c r="E20" s="256"/>
      <c r="F20" s="256"/>
      <c r="G20" s="256"/>
    </row>
    <row r="21" ht="15.75">
      <c r="A21" s="128" t="s">
        <v>194</v>
      </c>
    </row>
    <row r="22" spans="1:7" ht="47.25" customHeight="1">
      <c r="A22" s="245" t="s">
        <v>672</v>
      </c>
      <c r="B22" s="245"/>
      <c r="C22" s="245"/>
      <c r="D22" s="246" t="s">
        <v>678</v>
      </c>
      <c r="E22" s="247"/>
      <c r="F22" s="247"/>
      <c r="G22" s="248"/>
    </row>
    <row r="23" spans="1:7" ht="15">
      <c r="A23" s="245" t="s">
        <v>673</v>
      </c>
      <c r="B23" s="245"/>
      <c r="C23" s="245"/>
      <c r="D23" s="249">
        <v>0</v>
      </c>
      <c r="E23" s="250"/>
      <c r="F23" s="250"/>
      <c r="G23" s="251"/>
    </row>
    <row r="24" spans="1:4" ht="15.75">
      <c r="A24" s="128"/>
      <c r="D24" s="129"/>
    </row>
  </sheetData>
  <sheetProtection/>
  <mergeCells count="10">
    <mergeCell ref="A22:C22"/>
    <mergeCell ref="D22:G22"/>
    <mergeCell ref="A23:C23"/>
    <mergeCell ref="D23:G23"/>
    <mergeCell ref="D5:G5"/>
    <mergeCell ref="B10:F10"/>
    <mergeCell ref="A11:G11"/>
    <mergeCell ref="A13:G13"/>
    <mergeCell ref="A19:G19"/>
    <mergeCell ref="A20:G2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2015-11-25T13:39:52Z</cp:lastPrinted>
  <dcterms:created xsi:type="dcterms:W3CDTF">2011-10-10T13:40:01Z</dcterms:created>
  <dcterms:modified xsi:type="dcterms:W3CDTF">2015-11-30T09:12:07Z</dcterms:modified>
  <cp:category/>
  <cp:version/>
  <cp:contentType/>
  <cp:contentStatus/>
</cp:coreProperties>
</file>