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<sst xmlns="http://schemas.openxmlformats.org/spreadsheetml/2006/main" count="58" uniqueCount="51">
  <si>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№№ п/п</t>
  </si>
  <si>
    <t>Товар</t>
  </si>
  <si>
    <t>Магазины федеральных сетей</t>
  </si>
  <si>
    <t>Несетевые магазины</t>
  </si>
  <si>
    <t>Мин. цена</t>
  </si>
  <si>
    <t>Макс. цена</t>
  </si>
  <si>
    <t>Мин. цена
****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</si>
  <si>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</si>
  <si>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</si>
  <si>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</si>
  <si>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</si>
  <si>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Сахар песок, 1 кг</t>
  </si>
  <si>
    <t xml:space="preserve">Соль поваренная, 1 кг 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</si>
  <si>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</si>
  <si>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</si>
  <si>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</si>
  <si>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</si>
  <si>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</si>
  <si>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</si>
  <si>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</si>
  <si>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</si>
  <si>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</si>
  <si>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</si>
  <si>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</si>
  <si>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</si>
  <si>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</si>
  <si>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</si>
  <si>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</si>
  <si>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</si>
  <si>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</si>
  <si>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</si>
  <si>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</si>
  <si>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</si>
  <si>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</si>
  <si>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</si>
  <si>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</si>
  <si>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</si>
  <si>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</si>
  <si>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</si>
  <si>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</si>
  <si>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Хлеб белый из пшеничной муки, 1 кг. </t>
  </si>
  <si>
    <t>Хлеб черный ржаной, ржано-пшеничный, 1 кг.</t>
  </si>
  <si>
    <t>Чай черный пакетированный - Лисма, Майский</t>
  </si>
  <si>
    <t>м-н ИП  п.Прямицыно</t>
  </si>
  <si>
    <t>магазин ПО  Прямицыно</t>
  </si>
  <si>
    <t>"Магнит" п. Прямицыно</t>
  </si>
  <si>
    <t xml:space="preserve"> "Пятерочка" п. Прямицыно</t>
  </si>
  <si>
    <t>м-н ИП  п. Прямицыно</t>
  </si>
  <si>
    <t>Масло подсолнечное рафинированное, 1 л</t>
  </si>
  <si>
    <t>Молоко питьевое (м.д.ж. 2,5-4%), 1л</t>
  </si>
  <si>
    <t xml:space="preserve">Результаты мониторинга цен на фиксированный набор товаров в муниципальном образовании "Октябрьский район" по состоянию на 16 мая 2019 года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</si>
</sst>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name val="Cambria"/>
      <family val="1"/>
    </font>
    <font>
      <sz val="14"/>
      <name val="Cambria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90" zoomScaleNormal="90" zoomScaleSheetLayoutView="55" workbookViewId="0" topLeftCell="A30">
      <selection activeCell="B2" sqref="B2:L2"/>
    </sheetView>
  </sheetViews>
  <sheetFormatPr defaultColWidth="9.140625" defaultRowHeight="15"/>
  <cols>
    <col min="1" max="1" width="6.7109375" style="1" customWidth="1"/>
    <col min="2" max="2" width="40.57421875" style="2" customWidth="1"/>
    <col min="3" max="3" width="10.140625" style="2" customWidth="1"/>
    <col min="4" max="4" width="10.7109375" style="2" customWidth="1"/>
    <col min="5" max="5" width="8.28125" style="2" customWidth="1"/>
    <col min="6" max="6" width="9.7109375" style="2" customWidth="1"/>
    <col min="7" max="7" width="9.8515625" style="2" customWidth="1"/>
    <col min="8" max="8" width="9.00390625" style="2" customWidth="1"/>
    <col min="9" max="9" width="8.00390625" style="2" customWidth="1"/>
    <col min="10" max="10" width="9.7109375" style="2" customWidth="1"/>
    <col min="11" max="11" width="8.7109375" style="2" customWidth="1"/>
    <col min="12" max="12" width="10.00390625" style="3" customWidth="1"/>
    <col min="13" max="16384" width="9.140625" style="1" customWidth="1"/>
  </cols>
  <sheetData>
    <row r="1" spans="2:12" s="4" customFormat="1" ht="31.5" customHeight="1">
      <c r="B1" s="5"/>
      <c r="C1" s="14"/>
      <c r="D1" s="14"/>
      <c r="E1" s="14"/>
      <c r="F1" s="14"/>
      <c r="G1" s="20"/>
      <c r="H1" s="20"/>
      <c r="I1" s="20"/>
      <c r="J1" s="20"/>
      <c r="K1" s="20"/>
      <c r="L1" s="20"/>
    </row>
    <row r="2" spans="1:16" s="4" customFormat="1" ht="31.5" customHeight="1">
      <c r="A2" s="6"/>
      <c r="B2" s="21" t="s">
        <v>50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6"/>
      <c r="N2" s="6"/>
      <c r="O2" s="6"/>
      <c r="P2" s="6"/>
    </row>
    <row r="3" spans="1:12" s="4" customFormat="1" ht="31.5" customHeight="1">
      <c r="A3" s="22" t="s">
        <v>0</v>
      </c>
      <c r="B3" s="23" t="s">
        <v>1</v>
      </c>
      <c r="C3" s="19" t="s">
        <v>2</v>
      </c>
      <c r="D3" s="19"/>
      <c r="E3" s="19"/>
      <c r="F3" s="19"/>
      <c r="G3" s="19" t="s">
        <v>3</v>
      </c>
      <c r="H3" s="19"/>
      <c r="I3" s="19"/>
      <c r="J3" s="19"/>
      <c r="K3" s="19"/>
      <c r="L3" s="19"/>
    </row>
    <row r="4" spans="1:12" s="4" customFormat="1" ht="54" customHeight="1">
      <c r="A4" s="22"/>
      <c r="B4" s="24"/>
      <c r="C4" s="19" t="s">
        <v>45</v>
      </c>
      <c r="D4" s="19"/>
      <c r="E4" s="19" t="s">
        <v>46</v>
      </c>
      <c r="F4" s="19"/>
      <c r="G4" s="19" t="s">
        <v>44</v>
      </c>
      <c r="H4" s="19"/>
      <c r="I4" s="25" t="s">
        <v>43</v>
      </c>
      <c r="J4" s="26"/>
      <c r="K4" s="19" t="s">
        <v>47</v>
      </c>
      <c r="L4" s="19"/>
    </row>
    <row r="5" spans="1:12" s="4" customFormat="1" ht="39.75" customHeight="1">
      <c r="A5" s="7"/>
      <c r="B5" s="24"/>
      <c r="C5" s="16" t="s">
        <v>6</v>
      </c>
      <c r="D5" s="16" t="s">
        <v>5</v>
      </c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  <c r="K5" s="16" t="s">
        <v>4</v>
      </c>
      <c r="L5" s="16" t="s">
        <v>5</v>
      </c>
    </row>
    <row r="6" spans="1:12" s="4" customFormat="1" ht="37.5" customHeight="1">
      <c r="A6" s="8">
        <v>1</v>
      </c>
      <c r="B6" s="17" t="s">
        <v>7</v>
      </c>
      <c r="C6" s="10">
        <v>40</v>
      </c>
      <c r="D6" s="10">
        <v>60</v>
      </c>
      <c r="E6" s="10">
        <v>25</v>
      </c>
      <c r="F6" s="10">
        <v>42</v>
      </c>
      <c r="G6" s="10">
        <v>42</v>
      </c>
      <c r="H6" s="10">
        <v>51.2</v>
      </c>
      <c r="I6" s="10">
        <v>41</v>
      </c>
      <c r="J6" s="10">
        <v>0</v>
      </c>
      <c r="K6" s="10">
        <v>33</v>
      </c>
      <c r="L6" s="10">
        <v>37.5</v>
      </c>
    </row>
    <row r="7" spans="1:12" s="4" customFormat="1" ht="39.75" customHeight="1">
      <c r="A7" s="8">
        <v>2</v>
      </c>
      <c r="B7" s="9" t="s">
        <v>8</v>
      </c>
      <c r="C7" s="10">
        <f>38/0.8</f>
        <v>47.5</v>
      </c>
      <c r="D7" s="10">
        <f>93/0.9</f>
        <v>103.33333333333333</v>
      </c>
      <c r="E7" s="10">
        <f>32/0.9</f>
        <v>35.55555555555556</v>
      </c>
      <c r="F7" s="10">
        <f>107/0.9</f>
        <v>118.88888888888889</v>
      </c>
      <c r="G7" s="10">
        <f>52/0.8</f>
        <v>65</v>
      </c>
      <c r="H7" s="10">
        <v>0</v>
      </c>
      <c r="I7" s="10">
        <f>35/0.8</f>
        <v>43.75</v>
      </c>
      <c r="J7" s="10">
        <v>0</v>
      </c>
      <c r="K7" s="10">
        <f>40/0.8</f>
        <v>50</v>
      </c>
      <c r="L7" s="10">
        <v>0</v>
      </c>
    </row>
    <row r="8" spans="1:12" s="4" customFormat="1" ht="39.75" customHeight="1">
      <c r="A8" s="8">
        <v>3</v>
      </c>
      <c r="B8" s="9" t="s">
        <v>9</v>
      </c>
      <c r="C8" s="10">
        <f>21.5/0.8</f>
        <v>26.875</v>
      </c>
      <c r="D8" s="10">
        <f>80/0.9</f>
        <v>88.88888888888889</v>
      </c>
      <c r="E8" s="10">
        <f>24/0.9</f>
        <v>26.666666666666664</v>
      </c>
      <c r="F8" s="10">
        <f>62/0.8</f>
        <v>77.5</v>
      </c>
      <c r="G8" s="10">
        <f>35/0.8</f>
        <v>43.75</v>
      </c>
      <c r="H8" s="10">
        <v>0</v>
      </c>
      <c r="I8" s="10">
        <f>37/0.8</f>
        <v>46.25</v>
      </c>
      <c r="J8" s="10">
        <v>0</v>
      </c>
      <c r="K8" s="10">
        <f>30/0.8</f>
        <v>37.5</v>
      </c>
      <c r="L8" s="10">
        <v>0</v>
      </c>
    </row>
    <row r="9" spans="1:12" s="4" customFormat="1" ht="42" customHeight="1">
      <c r="A9" s="8">
        <v>4</v>
      </c>
      <c r="B9" s="9" t="s">
        <v>10</v>
      </c>
      <c r="C9" s="10">
        <f>13.2/0.4</f>
        <v>32.99999999999999</v>
      </c>
      <c r="D9" s="10">
        <f>50/0.45</f>
        <v>111.11111111111111</v>
      </c>
      <c r="E9" s="10">
        <f>13/0.4</f>
        <v>32.5</v>
      </c>
      <c r="F9" s="10">
        <f>84/0.5</f>
        <v>168</v>
      </c>
      <c r="G9" s="10">
        <f>42/0.5</f>
        <v>84</v>
      </c>
      <c r="H9" s="10">
        <v>0</v>
      </c>
      <c r="I9" s="10">
        <f>37/0.35</f>
        <v>105.71428571428572</v>
      </c>
      <c r="J9" s="10">
        <f>51/0.45</f>
        <v>113.33333333333333</v>
      </c>
      <c r="K9" s="10">
        <f>25/0.4</f>
        <v>62.5</v>
      </c>
      <c r="L9" s="10">
        <v>0</v>
      </c>
    </row>
    <row r="10" spans="1:12" s="4" customFormat="1" ht="39.75" customHeight="1">
      <c r="A10" s="8">
        <v>5</v>
      </c>
      <c r="B10" s="9" t="s">
        <v>48</v>
      </c>
      <c r="C10" s="10">
        <v>50</v>
      </c>
      <c r="D10" s="10">
        <v>105</v>
      </c>
      <c r="E10" s="10">
        <v>49</v>
      </c>
      <c r="F10" s="10">
        <v>119</v>
      </c>
      <c r="G10" s="10">
        <v>98</v>
      </c>
      <c r="H10" s="10">
        <v>126</v>
      </c>
      <c r="I10" s="10">
        <v>98</v>
      </c>
      <c r="J10" s="10">
        <v>110</v>
      </c>
      <c r="K10" s="10">
        <v>60</v>
      </c>
      <c r="L10" s="10">
        <v>0</v>
      </c>
    </row>
    <row r="11" spans="1:12" s="4" customFormat="1" ht="31.5" customHeight="1">
      <c r="A11" s="8">
        <v>6</v>
      </c>
      <c r="B11" s="9" t="s">
        <v>11</v>
      </c>
      <c r="C11" s="10">
        <v>37.8</v>
      </c>
      <c r="D11" s="10">
        <v>40</v>
      </c>
      <c r="E11" s="10">
        <v>37.8</v>
      </c>
      <c r="F11" s="10">
        <v>40</v>
      </c>
      <c r="G11" s="10">
        <v>53</v>
      </c>
      <c r="H11" s="10">
        <v>0</v>
      </c>
      <c r="I11" s="10">
        <v>44</v>
      </c>
      <c r="J11" s="10">
        <v>0</v>
      </c>
      <c r="K11" s="10">
        <v>41</v>
      </c>
      <c r="L11" s="10">
        <v>0</v>
      </c>
    </row>
    <row r="12" spans="1:12" s="4" customFormat="1" ht="31.5" customHeight="1">
      <c r="A12" s="8">
        <v>7</v>
      </c>
      <c r="B12" s="9" t="s">
        <v>12</v>
      </c>
      <c r="C12" s="10">
        <v>8.8</v>
      </c>
      <c r="D12" s="10">
        <v>13.9</v>
      </c>
      <c r="E12" s="10">
        <v>9</v>
      </c>
      <c r="F12" s="10">
        <v>14.65</v>
      </c>
      <c r="G12" s="10">
        <v>16</v>
      </c>
      <c r="H12" s="10">
        <v>0</v>
      </c>
      <c r="I12" s="10">
        <v>11</v>
      </c>
      <c r="J12" s="10">
        <v>0</v>
      </c>
      <c r="K12" s="10">
        <v>12</v>
      </c>
      <c r="L12" s="10">
        <v>0</v>
      </c>
    </row>
    <row r="13" spans="1:12" s="12" customFormat="1" ht="37.5" customHeight="1">
      <c r="A13" s="11">
        <v>8</v>
      </c>
      <c r="B13" s="9" t="s">
        <v>42</v>
      </c>
      <c r="C13" s="10">
        <v>52</v>
      </c>
      <c r="D13" s="10">
        <v>0</v>
      </c>
      <c r="E13" s="10">
        <v>30</v>
      </c>
      <c r="F13" s="10">
        <v>0</v>
      </c>
      <c r="G13" s="10">
        <v>48</v>
      </c>
      <c r="H13" s="10">
        <v>0</v>
      </c>
      <c r="I13" s="10">
        <v>36</v>
      </c>
      <c r="J13" s="10">
        <v>0</v>
      </c>
      <c r="K13" s="10">
        <v>42</v>
      </c>
      <c r="L13" s="10">
        <v>0</v>
      </c>
    </row>
    <row r="14" spans="1:12" s="4" customFormat="1" ht="31.5" customHeight="1">
      <c r="A14" s="8">
        <v>9</v>
      </c>
      <c r="B14" s="9" t="s">
        <v>13</v>
      </c>
      <c r="C14" s="10">
        <v>55</v>
      </c>
      <c r="D14" s="10">
        <v>110</v>
      </c>
      <c r="E14" s="10">
        <v>55</v>
      </c>
      <c r="F14" s="10">
        <v>120</v>
      </c>
      <c r="G14" s="10">
        <v>70</v>
      </c>
      <c r="H14" s="10">
        <v>0</v>
      </c>
      <c r="I14" s="10">
        <v>56</v>
      </c>
      <c r="J14" s="10">
        <v>0</v>
      </c>
      <c r="K14" s="10">
        <v>40</v>
      </c>
      <c r="L14" s="10">
        <v>0</v>
      </c>
    </row>
    <row r="15" spans="1:12" s="4" customFormat="1" ht="34.5" customHeight="1">
      <c r="A15" s="8">
        <v>10</v>
      </c>
      <c r="B15" s="9" t="s">
        <v>14</v>
      </c>
      <c r="C15" s="10">
        <v>190</v>
      </c>
      <c r="D15" s="10">
        <v>398</v>
      </c>
      <c r="E15" s="10">
        <v>180</v>
      </c>
      <c r="F15" s="10">
        <v>210</v>
      </c>
      <c r="G15" s="10">
        <v>610</v>
      </c>
      <c r="H15" s="10">
        <v>0</v>
      </c>
      <c r="I15" s="10">
        <v>235</v>
      </c>
      <c r="J15" s="10">
        <v>273</v>
      </c>
      <c r="K15" s="10">
        <v>185</v>
      </c>
      <c r="L15" s="10">
        <v>285</v>
      </c>
    </row>
    <row r="16" spans="1:12" s="4" customFormat="1" ht="31.5" customHeight="1">
      <c r="A16" s="8">
        <v>11</v>
      </c>
      <c r="B16" s="9" t="s">
        <v>15</v>
      </c>
      <c r="C16" s="10">
        <v>260</v>
      </c>
      <c r="D16" s="10">
        <v>590</v>
      </c>
      <c r="E16" s="10">
        <v>270</v>
      </c>
      <c r="F16" s="10">
        <v>693</v>
      </c>
      <c r="G16" s="10">
        <v>310</v>
      </c>
      <c r="H16" s="10">
        <v>415</v>
      </c>
      <c r="I16" s="10">
        <v>357</v>
      </c>
      <c r="J16" s="10">
        <v>450</v>
      </c>
      <c r="K16" s="10">
        <v>204</v>
      </c>
      <c r="L16" s="10">
        <v>495</v>
      </c>
    </row>
    <row r="17" spans="1:12" s="4" customFormat="1" ht="31.5" customHeight="1">
      <c r="A17" s="8">
        <v>12</v>
      </c>
      <c r="B17" s="9" t="s">
        <v>16</v>
      </c>
      <c r="C17" s="10">
        <v>386</v>
      </c>
      <c r="D17" s="10">
        <v>663.3</v>
      </c>
      <c r="E17" s="10">
        <v>450</v>
      </c>
      <c r="F17" s="10">
        <v>777</v>
      </c>
      <c r="G17" s="10">
        <v>610</v>
      </c>
      <c r="H17" s="10">
        <v>730</v>
      </c>
      <c r="I17" s="10">
        <v>505</v>
      </c>
      <c r="J17" s="10">
        <v>0</v>
      </c>
      <c r="K17" s="10">
        <v>465</v>
      </c>
      <c r="L17" s="10">
        <v>0</v>
      </c>
    </row>
    <row r="18" spans="1:12" s="4" customFormat="1" ht="31.5" customHeight="1">
      <c r="A18" s="8">
        <v>13</v>
      </c>
      <c r="B18" s="9" t="s">
        <v>17</v>
      </c>
      <c r="C18" s="10">
        <v>110</v>
      </c>
      <c r="D18" s="10">
        <v>0</v>
      </c>
      <c r="E18" s="10">
        <v>110</v>
      </c>
      <c r="F18" s="10">
        <v>0</v>
      </c>
      <c r="G18" s="10">
        <v>0</v>
      </c>
      <c r="H18" s="10">
        <v>0</v>
      </c>
      <c r="I18" s="10">
        <v>135</v>
      </c>
      <c r="J18" s="10">
        <v>0</v>
      </c>
      <c r="K18" s="10">
        <v>115</v>
      </c>
      <c r="L18" s="10">
        <v>0</v>
      </c>
    </row>
    <row r="19" spans="1:12" s="12" customFormat="1" ht="31.5" customHeight="1">
      <c r="A19" s="11">
        <v>14</v>
      </c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100</v>
      </c>
      <c r="H19" s="10">
        <v>312</v>
      </c>
      <c r="I19" s="10">
        <v>114</v>
      </c>
      <c r="J19" s="10">
        <v>285</v>
      </c>
      <c r="K19" s="10">
        <v>95</v>
      </c>
      <c r="L19" s="10">
        <v>190</v>
      </c>
    </row>
    <row r="20" spans="1:12" s="12" customFormat="1" ht="31.5" customHeight="1">
      <c r="A20" s="11">
        <v>15</v>
      </c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235</v>
      </c>
      <c r="H20" s="10">
        <v>460</v>
      </c>
      <c r="I20" s="10">
        <v>320</v>
      </c>
      <c r="J20" s="10">
        <v>381</v>
      </c>
      <c r="K20" s="10">
        <v>330</v>
      </c>
      <c r="L20" s="10">
        <v>335</v>
      </c>
    </row>
    <row r="21" spans="1:12" s="12" customFormat="1" ht="31.5" customHeight="1">
      <c r="A21" s="11">
        <v>16</v>
      </c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150</v>
      </c>
      <c r="H21" s="10">
        <v>0</v>
      </c>
      <c r="I21" s="10">
        <v>150</v>
      </c>
      <c r="J21" s="10">
        <v>0</v>
      </c>
      <c r="K21" s="10">
        <v>158</v>
      </c>
      <c r="L21" s="10">
        <v>0</v>
      </c>
    </row>
    <row r="22" spans="1:12" s="4" customFormat="1" ht="31.5" customHeight="1">
      <c r="A22" s="8">
        <v>17</v>
      </c>
      <c r="B22" s="9" t="s">
        <v>21</v>
      </c>
      <c r="C22" s="10">
        <v>19</v>
      </c>
      <c r="D22" s="10">
        <v>139</v>
      </c>
      <c r="E22" s="10">
        <v>20</v>
      </c>
      <c r="F22" s="10">
        <v>108</v>
      </c>
      <c r="G22" s="10">
        <v>14.1</v>
      </c>
      <c r="H22" s="10">
        <v>27.7</v>
      </c>
      <c r="I22" s="10">
        <v>24</v>
      </c>
      <c r="J22" s="10">
        <v>108</v>
      </c>
      <c r="K22" s="10">
        <v>25</v>
      </c>
      <c r="L22" s="10">
        <v>106</v>
      </c>
    </row>
    <row r="23" spans="1:12" s="4" customFormat="1" ht="36.75" customHeight="1">
      <c r="A23" s="8">
        <v>18</v>
      </c>
      <c r="B23" s="9" t="s">
        <v>40</v>
      </c>
      <c r="C23" s="10">
        <f>30/0.3</f>
        <v>100</v>
      </c>
      <c r="D23" s="10">
        <f>43/0.4</f>
        <v>107.5</v>
      </c>
      <c r="E23" s="10">
        <f>27.89/0.3</f>
        <v>92.96666666666667</v>
      </c>
      <c r="F23" s="10">
        <f>37.99/0.4</f>
        <v>94.975</v>
      </c>
      <c r="G23" s="10">
        <f>31/0.3</f>
        <v>103.33333333333334</v>
      </c>
      <c r="H23" s="10">
        <f>36/0.3</f>
        <v>120</v>
      </c>
      <c r="I23" s="10">
        <f>36/0.3</f>
        <v>120</v>
      </c>
      <c r="J23" s="10">
        <f>38/0.3</f>
        <v>126.66666666666667</v>
      </c>
      <c r="K23" s="10">
        <f>38/0.4</f>
        <v>95</v>
      </c>
      <c r="L23" s="10">
        <f>36/0.3</f>
        <v>120</v>
      </c>
    </row>
    <row r="24" spans="1:12" s="4" customFormat="1" ht="40.5" customHeight="1">
      <c r="A24" s="8">
        <v>19</v>
      </c>
      <c r="B24" s="9" t="s">
        <v>41</v>
      </c>
      <c r="C24" s="10">
        <f>16/0.65</f>
        <v>24.615384615384613</v>
      </c>
      <c r="D24" s="10">
        <f>35/0.65</f>
        <v>53.84615384615385</v>
      </c>
      <c r="E24" s="10">
        <f>16/0.65</f>
        <v>24.615384615384613</v>
      </c>
      <c r="F24" s="10">
        <f>35.9/0.65</f>
        <v>55.230769230769226</v>
      </c>
      <c r="G24" s="10">
        <f>19/0.65</f>
        <v>29.23076923076923</v>
      </c>
      <c r="H24" s="10">
        <f>21/0.65</f>
        <v>32.30769230769231</v>
      </c>
      <c r="I24" s="10">
        <f>24/0.65</f>
        <v>36.92307692307692</v>
      </c>
      <c r="J24" s="10">
        <f>51/0.65</f>
        <v>78.46153846153845</v>
      </c>
      <c r="K24" s="10">
        <f>20/0.65</f>
        <v>30.769230769230766</v>
      </c>
      <c r="L24" s="10">
        <f>23/0.65</f>
        <v>35.38461538461539</v>
      </c>
    </row>
    <row r="25" spans="1:12" s="4" customFormat="1" ht="37.5" customHeight="1">
      <c r="A25" s="8">
        <v>20</v>
      </c>
      <c r="B25" s="9" t="s">
        <v>49</v>
      </c>
      <c r="C25" s="10">
        <v>29.9</v>
      </c>
      <c r="D25" s="10">
        <v>72.9</v>
      </c>
      <c r="E25" s="10">
        <v>30</v>
      </c>
      <c r="F25" s="10">
        <v>42</v>
      </c>
      <c r="G25" s="10">
        <v>47</v>
      </c>
      <c r="H25" s="10">
        <v>74</v>
      </c>
      <c r="I25" s="10">
        <v>69</v>
      </c>
      <c r="J25" s="10">
        <v>0</v>
      </c>
      <c r="K25" s="10">
        <v>47</v>
      </c>
      <c r="L25" s="10">
        <v>60</v>
      </c>
    </row>
    <row r="26" spans="1:12" s="4" customFormat="1" ht="31.5" customHeight="1">
      <c r="A26" s="8">
        <v>21</v>
      </c>
      <c r="B26" s="9" t="s">
        <v>22</v>
      </c>
      <c r="C26" s="10">
        <f>40/0.18</f>
        <v>222.22222222222223</v>
      </c>
      <c r="D26" s="10">
        <v>0</v>
      </c>
      <c r="E26" s="10">
        <f>51.9/0.2</f>
        <v>259.5</v>
      </c>
      <c r="F26" s="10">
        <f>95/0.18</f>
        <v>527.7777777777778</v>
      </c>
      <c r="G26" s="10">
        <f>46/0.18</f>
        <v>255.55555555555557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s="4" customFormat="1" ht="36" customHeight="1">
      <c r="A27" s="8">
        <v>22</v>
      </c>
      <c r="B27" s="9" t="s">
        <v>23</v>
      </c>
      <c r="C27" s="10">
        <f>89.9/0.18</f>
        <v>499.4444444444445</v>
      </c>
      <c r="D27" s="10">
        <f>110/0.18</f>
        <v>611.1111111111111</v>
      </c>
      <c r="E27" s="10">
        <f>100/0.2</f>
        <v>500</v>
      </c>
      <c r="F27" s="10">
        <f>107/0.2</f>
        <v>535</v>
      </c>
      <c r="G27" s="10">
        <f>111/0.18</f>
        <v>616.6666666666667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s="4" customFormat="1" ht="31.5" customHeight="1">
      <c r="A28" s="8">
        <v>23</v>
      </c>
      <c r="B28" s="9" t="s">
        <v>24</v>
      </c>
      <c r="C28" s="10">
        <v>59.9</v>
      </c>
      <c r="D28" s="10">
        <v>0</v>
      </c>
      <c r="E28" s="10">
        <v>60</v>
      </c>
      <c r="F28" s="10">
        <v>76</v>
      </c>
      <c r="G28" s="10">
        <v>58</v>
      </c>
      <c r="H28" s="10">
        <v>0</v>
      </c>
      <c r="I28" s="10">
        <v>59</v>
      </c>
      <c r="J28" s="10">
        <v>0</v>
      </c>
      <c r="K28" s="10">
        <v>56</v>
      </c>
      <c r="L28" s="10">
        <v>0</v>
      </c>
    </row>
    <row r="29" spans="1:12" s="4" customFormat="1" ht="31.5" customHeight="1">
      <c r="A29" s="8">
        <v>24</v>
      </c>
      <c r="B29" s="9" t="s">
        <v>25</v>
      </c>
      <c r="C29" s="10">
        <f>66.9/0.315</f>
        <v>212.3809523809524</v>
      </c>
      <c r="D29" s="10">
        <f>73.9/0.315</f>
        <v>234.6031746031746</v>
      </c>
      <c r="E29" s="10">
        <f>42/0.4</f>
        <v>105</v>
      </c>
      <c r="F29" s="10">
        <v>0</v>
      </c>
      <c r="G29" s="10">
        <f>43/0.2</f>
        <v>215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</row>
    <row r="30" spans="1:12" s="4" customFormat="1" ht="31.5" customHeight="1">
      <c r="A30" s="8">
        <v>25</v>
      </c>
      <c r="B30" s="9" t="s">
        <v>26</v>
      </c>
      <c r="C30" s="10">
        <v>360</v>
      </c>
      <c r="D30" s="10">
        <v>639</v>
      </c>
      <c r="E30" s="10">
        <v>350</v>
      </c>
      <c r="F30" s="10">
        <v>720</v>
      </c>
      <c r="G30" s="10">
        <v>395</v>
      </c>
      <c r="H30" s="10">
        <v>0</v>
      </c>
      <c r="I30" s="10">
        <v>409</v>
      </c>
      <c r="J30" s="10">
        <v>0</v>
      </c>
      <c r="K30" s="10">
        <v>315</v>
      </c>
      <c r="L30" s="10">
        <v>455</v>
      </c>
    </row>
    <row r="31" spans="1:12" s="4" customFormat="1" ht="31.5" customHeight="1">
      <c r="A31" s="8">
        <v>26</v>
      </c>
      <c r="B31" s="9" t="s">
        <v>27</v>
      </c>
      <c r="C31" s="10">
        <v>30</v>
      </c>
      <c r="D31" s="10">
        <v>47</v>
      </c>
      <c r="E31" s="10">
        <v>28</v>
      </c>
      <c r="F31" s="10">
        <v>60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s="4" customFormat="1" ht="31.5" customHeight="1">
      <c r="A32" s="8">
        <v>27</v>
      </c>
      <c r="B32" s="9" t="s">
        <v>28</v>
      </c>
      <c r="C32" s="10">
        <v>50</v>
      </c>
      <c r="D32" s="10">
        <v>0</v>
      </c>
      <c r="E32" s="10">
        <v>60</v>
      </c>
      <c r="F32" s="10">
        <v>0</v>
      </c>
      <c r="G32" s="10">
        <v>0</v>
      </c>
      <c r="H32" s="10">
        <v>0</v>
      </c>
      <c r="I32" s="10">
        <v>57</v>
      </c>
      <c r="J32" s="10">
        <v>0</v>
      </c>
      <c r="K32" s="10">
        <v>0</v>
      </c>
      <c r="L32" s="10">
        <v>0</v>
      </c>
    </row>
    <row r="33" spans="1:12" s="4" customFormat="1" ht="38.25" customHeight="1">
      <c r="A33" s="8">
        <v>28</v>
      </c>
      <c r="B33" s="9" t="s">
        <v>29</v>
      </c>
      <c r="C33" s="10">
        <v>63</v>
      </c>
      <c r="D33" s="10">
        <v>0</v>
      </c>
      <c r="E33" s="10">
        <v>60</v>
      </c>
      <c r="F33" s="10">
        <v>0</v>
      </c>
      <c r="G33" s="10">
        <v>62</v>
      </c>
      <c r="H33" s="10">
        <v>0</v>
      </c>
      <c r="I33" s="10">
        <v>62</v>
      </c>
      <c r="J33" s="10">
        <v>0</v>
      </c>
      <c r="K33" s="10">
        <v>60</v>
      </c>
      <c r="L33" s="10">
        <v>0</v>
      </c>
    </row>
    <row r="34" spans="1:12" s="4" customFormat="1" ht="31.5" customHeight="1">
      <c r="A34" s="8">
        <v>29</v>
      </c>
      <c r="B34" s="9" t="s">
        <v>30</v>
      </c>
      <c r="C34" s="10">
        <v>55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</row>
    <row r="35" spans="1:12" s="4" customFormat="1" ht="31.5" customHeight="1">
      <c r="A35" s="8">
        <v>30</v>
      </c>
      <c r="B35" s="9" t="s">
        <v>31</v>
      </c>
      <c r="C35" s="10">
        <v>108</v>
      </c>
      <c r="D35" s="10">
        <v>120</v>
      </c>
      <c r="E35" s="10">
        <v>130</v>
      </c>
      <c r="F35" s="10">
        <v>150</v>
      </c>
      <c r="G35" s="10">
        <v>135</v>
      </c>
      <c r="H35" s="10">
        <v>0</v>
      </c>
      <c r="I35" s="10">
        <v>99</v>
      </c>
      <c r="J35" s="10">
        <v>0</v>
      </c>
      <c r="K35" s="10">
        <v>115</v>
      </c>
      <c r="L35" s="10">
        <v>0</v>
      </c>
    </row>
    <row r="36" spans="1:12" s="4" customFormat="1" ht="31.5" customHeight="1">
      <c r="A36" s="8">
        <v>31</v>
      </c>
      <c r="B36" s="9" t="s">
        <v>32</v>
      </c>
      <c r="C36" s="10">
        <v>144</v>
      </c>
      <c r="D36" s="10">
        <v>209</v>
      </c>
      <c r="E36" s="10">
        <v>150</v>
      </c>
      <c r="F36" s="10">
        <v>160</v>
      </c>
      <c r="G36" s="10">
        <v>210</v>
      </c>
      <c r="H36" s="10">
        <v>0</v>
      </c>
      <c r="I36" s="10">
        <v>148</v>
      </c>
      <c r="J36" s="10">
        <v>0</v>
      </c>
      <c r="K36" s="10">
        <v>150</v>
      </c>
      <c r="L36" s="10">
        <v>0</v>
      </c>
    </row>
    <row r="37" spans="1:12" s="4" customFormat="1" ht="31.5" customHeight="1">
      <c r="A37" s="8">
        <v>32</v>
      </c>
      <c r="B37" s="9" t="s">
        <v>33</v>
      </c>
      <c r="C37" s="10">
        <v>289</v>
      </c>
      <c r="D37" s="10">
        <v>0</v>
      </c>
      <c r="E37" s="10">
        <v>200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s="4" customFormat="1" ht="31.5" customHeight="1">
      <c r="A38" s="8">
        <v>33</v>
      </c>
      <c r="B38" s="9" t="s">
        <v>34</v>
      </c>
      <c r="C38" s="10">
        <v>78</v>
      </c>
      <c r="D38" s="10">
        <v>90</v>
      </c>
      <c r="E38" s="10">
        <v>70</v>
      </c>
      <c r="F38" s="10">
        <v>90</v>
      </c>
      <c r="G38" s="10">
        <v>80</v>
      </c>
      <c r="H38" s="10">
        <v>0</v>
      </c>
      <c r="I38" s="10">
        <v>80</v>
      </c>
      <c r="J38" s="10">
        <v>0</v>
      </c>
      <c r="K38" s="10">
        <v>73</v>
      </c>
      <c r="L38" s="10">
        <v>0</v>
      </c>
    </row>
    <row r="39" spans="1:12" s="4" customFormat="1" ht="31.5" customHeight="1">
      <c r="A39" s="8">
        <v>34</v>
      </c>
      <c r="B39" s="9" t="s">
        <v>35</v>
      </c>
      <c r="C39" s="10">
        <v>70</v>
      </c>
      <c r="D39" s="10">
        <v>0</v>
      </c>
      <c r="E39" s="10">
        <v>70</v>
      </c>
      <c r="F39" s="10">
        <v>0</v>
      </c>
      <c r="G39" s="10">
        <v>93</v>
      </c>
      <c r="H39" s="10">
        <v>0</v>
      </c>
      <c r="I39" s="10">
        <v>91</v>
      </c>
      <c r="J39" s="10">
        <v>0</v>
      </c>
      <c r="K39" s="10">
        <v>87</v>
      </c>
      <c r="L39" s="10">
        <v>0</v>
      </c>
    </row>
    <row r="40" spans="1:12" s="4" customFormat="1" ht="31.5" customHeight="1">
      <c r="A40" s="8">
        <v>35</v>
      </c>
      <c r="B40" s="9" t="s">
        <v>36</v>
      </c>
      <c r="C40" s="10">
        <v>150</v>
      </c>
      <c r="D40" s="10">
        <v>175</v>
      </c>
      <c r="E40" s="10">
        <v>150</v>
      </c>
      <c r="F40" s="10">
        <v>200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s="4" customFormat="1" ht="31.5" customHeight="1">
      <c r="A41" s="8">
        <v>36</v>
      </c>
      <c r="B41" s="9" t="s">
        <v>37</v>
      </c>
      <c r="C41" s="10">
        <v>90</v>
      </c>
      <c r="D41" s="10">
        <v>0</v>
      </c>
      <c r="E41" s="10">
        <v>79</v>
      </c>
      <c r="F41" s="10">
        <v>0</v>
      </c>
      <c r="G41" s="10">
        <v>100</v>
      </c>
      <c r="H41" s="10">
        <v>0</v>
      </c>
      <c r="I41" s="10">
        <v>93</v>
      </c>
      <c r="J41" s="10">
        <v>0</v>
      </c>
      <c r="K41" s="10">
        <v>110</v>
      </c>
      <c r="L41" s="10">
        <v>0</v>
      </c>
    </row>
    <row r="42" spans="1:12" s="4" customFormat="1" ht="31.5" customHeight="1">
      <c r="A42" s="8">
        <v>37</v>
      </c>
      <c r="B42" s="9" t="s">
        <v>38</v>
      </c>
      <c r="C42" s="10">
        <v>125</v>
      </c>
      <c r="D42" s="10">
        <v>0</v>
      </c>
      <c r="E42" s="10">
        <v>150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</row>
    <row r="43" spans="1:12" s="4" customFormat="1" ht="42" customHeight="1">
      <c r="A43" s="8">
        <v>38</v>
      </c>
      <c r="B43" s="9" t="s">
        <v>39</v>
      </c>
      <c r="C43" s="10">
        <v>48</v>
      </c>
      <c r="D43" s="10">
        <v>85</v>
      </c>
      <c r="E43" s="10">
        <v>48</v>
      </c>
      <c r="F43" s="10">
        <v>64</v>
      </c>
      <c r="G43" s="10">
        <v>62</v>
      </c>
      <c r="H43" s="10">
        <v>0</v>
      </c>
      <c r="I43" s="10">
        <v>57</v>
      </c>
      <c r="J43" s="10">
        <v>0</v>
      </c>
      <c r="K43" s="10">
        <v>55</v>
      </c>
      <c r="L43" s="10">
        <v>0</v>
      </c>
    </row>
    <row r="44" spans="1:12" s="4" customFormat="1" ht="31.5" customHeight="1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4.25" customHeight="1"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2" ht="14.25">
      <c r="B46" s="1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2" ht="14.25" customHeight="1">
      <c r="B47" s="1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 ht="29.25" customHeight="1">
      <c r="B48" s="1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14.25" customHeight="1"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32.25" customHeight="1">
      <c r="B50" s="1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14.25">
      <c r="B51" s="1"/>
      <c r="C51" s="18"/>
      <c r="D51" s="18"/>
      <c r="E51" s="18"/>
      <c r="F51" s="18"/>
      <c r="G51" s="18"/>
      <c r="H51" s="18"/>
      <c r="I51" s="18"/>
      <c r="J51" s="18"/>
      <c r="K51" s="18"/>
      <c r="L51" s="18"/>
    </row>
  </sheetData>
  <sheetProtection/>
  <mergeCells count="11">
    <mergeCell ref="G3:L3"/>
    <mergeCell ref="G4:H4"/>
    <mergeCell ref="G1:L1"/>
    <mergeCell ref="E4:F4"/>
    <mergeCell ref="C3:F3"/>
    <mergeCell ref="B2:L2"/>
    <mergeCell ref="A3:A4"/>
    <mergeCell ref="C4:D4"/>
    <mergeCell ref="B3:B5"/>
    <mergeCell ref="I4:J4"/>
    <mergeCell ref="K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2019-05-16T11:59:36Z</dcterms:modified>
  <cp:category/>
  <cp:version/>
  <cp:contentType/>
  <cp:contentStatus/>
</cp:coreProperties>
</file>