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Форма мониторинга МО 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<sst xmlns="http://schemas.openxmlformats.org/spreadsheetml/2006/main" count="64" uniqueCount="57">
  <si>
    <t>№№ п/п</t>
  </si>
  <si>
    <t xml:space="preserve">** - указывается дата отчета </t>
  </si>
  <si>
    <t>* - указывается наименование муниципального образования</t>
  </si>
  <si>
    <t>*****- указывается среднее значение минимальных и максимальных цен товаров среди всех торговых объектов</t>
  </si>
  <si>
    <t>**** - указаывается минимальная и максимальная цена товара в обследуемом торговом объекте в рублях в числовом формате с двумя знаками после запятой (0,00). В случае отсутствия товара ставится отметка "нет". Если товар представлен одной товарной позицией, то цена на неё указывается и в Мин. и в Макс.</t>
  </si>
  <si>
    <t>******- указывается степень наличия товара в торговых объектах в % (например, если в 1-м из 10-ти магазинах нет товара, то степень наличия равна 90 %)</t>
  </si>
  <si>
    <t>Товар</t>
  </si>
  <si>
    <t>Магазины федеральных сетей</t>
  </si>
  <si>
    <t>Несетевые магазины</t>
  </si>
  <si>
    <t>Мин. цена</t>
  </si>
  <si>
    <t>Макс. цена</t>
  </si>
  <si>
    <t>Мин. цена
****</t>
  </si>
  <si>
    <t>*** - указывается информация о торговом объекте: наименование хозяйствующего субъекта, адрес размещения. Если предусмотренного торгового объекте нет в муниципальном образовании, то учитываются лишь те объекты, которые есть в указанных категориях.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</si>
  <si>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</si>
  <si>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</si>
  <si>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</si>
  <si>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</si>
  <si>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</si>
  <si>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</si>
  <si>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</si>
  <si>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</si>
  <si>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</si>
  <si>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</si>
  <si>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</si>
  <si>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</si>
  <si>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</si>
  <si>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</si>
  <si>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</si>
  <si>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</si>
  <si>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</si>
  <si>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</si>
  <si>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</si>
  <si>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</si>
  <si>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</si>
  <si>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</si>
  <si>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</si>
  <si>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</si>
  <si>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</si>
  <si>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</si>
  <si>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</si>
  <si>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</si>
  <si>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</si>
  <si>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</si>
  <si>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</si>
  <si>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</si>
  <si>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</si>
  <si>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</si>
  <si>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Молоко питьевое (м.д.ж. 2,5-4%), 0,9 кг</t>
  </si>
  <si>
    <t xml:space="preserve">Хлеб белый из пшеничной муки, 1 кг. </t>
  </si>
  <si>
    <t>Хлеб черный ржаной, ржано-пшеничный, 1 кг.</t>
  </si>
  <si>
    <t>Чай черный пакетированный - Лисма, Майский</t>
  </si>
  <si>
    <t>м-н ИП  п.Прямицыно</t>
  </si>
  <si>
    <t>магазин ПО  Прямицыно</t>
  </si>
  <si>
    <t>"Магнит" п. Прямицыно</t>
  </si>
  <si>
    <t xml:space="preserve"> "Пятерочка" п. Прямицыно</t>
  </si>
  <si>
    <t xml:space="preserve">Результаты мониторинга цен на фиксированный набор товаров в муниципальном образовании "Октябрьский район" по состоянию на 01 февраля 2018 года  </t>
  </si>
  <si>
    <t>ИП  Рынок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</si>
</sst>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9"/>
      <color indexed="8"/>
      <name val="Cambria"/>
      <family val="1"/>
    </font>
    <font>
      <sz val="8"/>
      <name val="Calibri"/>
      <family val="2"/>
    </font>
    <font>
      <sz val="11"/>
      <name val="Cambria"/>
      <family val="1"/>
    </font>
    <font>
      <sz val="14"/>
      <name val="Cambria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Alignment="1">
      <alignment wrapText="1"/>
    </xf>
    <xf numFmtId="0" fontId="8" fillId="0" borderId="10" xfId="0" applyFont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164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 vertical="center" wrapText="1"/>
    </xf>
    <xf numFmtId="0" fontId="11" fillId="0" borderId="0" xfId="0" applyFont="1" applyAlignment="1">
      <alignment/>
    </xf>
    <xf numFmtId="0" fontId="9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wrapText="1"/>
    </xf>
    <xf numFmtId="164" fontId="9" fillId="0" borderId="10" xfId="0" applyNumberFormat="1" applyFont="1" applyBorder="1" applyAlignment="1">
      <alignment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45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/>
    </xf>
    <xf numFmtId="0" fontId="10" fillId="0" borderId="11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tabSelected="1" zoomScale="90" zoomScaleNormal="90" zoomScaleSheetLayoutView="55" workbookViewId="0" topLeftCell="A1">
      <selection activeCell="E30" sqref="E30"/>
    </sheetView>
  </sheetViews>
  <sheetFormatPr defaultColWidth="9.140625" defaultRowHeight="15"/>
  <cols>
    <col min="1" max="1" width="6.7109375" style="2" customWidth="1"/>
    <col min="2" max="2" width="40.57421875" style="4" customWidth="1"/>
    <col min="3" max="3" width="10.140625" style="4" customWidth="1"/>
    <col min="4" max="4" width="10.7109375" style="4" customWidth="1"/>
    <col min="5" max="5" width="8.28125" style="4" customWidth="1"/>
    <col min="6" max="6" width="9.7109375" style="4" customWidth="1"/>
    <col min="7" max="7" width="9.8515625" style="4" customWidth="1"/>
    <col min="8" max="8" width="9.00390625" style="4" customWidth="1"/>
    <col min="9" max="9" width="8.00390625" style="4" customWidth="1"/>
    <col min="10" max="10" width="9.7109375" style="4" customWidth="1"/>
    <col min="11" max="11" width="8.7109375" style="4" customWidth="1"/>
    <col min="12" max="12" width="10.00390625" style="6" customWidth="1"/>
    <col min="13" max="16384" width="9.140625" style="2" customWidth="1"/>
  </cols>
  <sheetData>
    <row r="1" spans="2:12" s="7" customFormat="1" ht="31.5" customHeight="1">
      <c r="B1" s="8"/>
      <c r="C1" s="8"/>
      <c r="D1" s="8"/>
      <c r="E1" s="18"/>
      <c r="F1" s="18"/>
      <c r="G1" s="25"/>
      <c r="H1" s="25"/>
      <c r="I1" s="25"/>
      <c r="J1" s="25"/>
      <c r="K1" s="25"/>
      <c r="L1" s="25"/>
    </row>
    <row r="2" spans="1:16" s="7" customFormat="1" ht="31.5" customHeight="1">
      <c r="A2" s="9"/>
      <c r="B2" s="26" t="s">
        <v>55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9"/>
      <c r="N2" s="9"/>
      <c r="O2" s="9"/>
      <c r="P2" s="9"/>
    </row>
    <row r="3" spans="1:12" s="7" customFormat="1" ht="31.5" customHeight="1">
      <c r="A3" s="27" t="s">
        <v>0</v>
      </c>
      <c r="B3" s="28" t="s">
        <v>6</v>
      </c>
      <c r="C3" s="23" t="s">
        <v>7</v>
      </c>
      <c r="D3" s="23"/>
      <c r="E3" s="23"/>
      <c r="F3" s="23"/>
      <c r="G3" s="23" t="s">
        <v>8</v>
      </c>
      <c r="H3" s="23"/>
      <c r="I3" s="23"/>
      <c r="J3" s="23"/>
      <c r="K3" s="23"/>
      <c r="L3" s="23"/>
    </row>
    <row r="4" spans="1:12" s="7" customFormat="1" ht="54" customHeight="1">
      <c r="A4" s="27"/>
      <c r="B4" s="29"/>
      <c r="C4" s="24" t="s">
        <v>53</v>
      </c>
      <c r="D4" s="24"/>
      <c r="E4" s="24" t="s">
        <v>54</v>
      </c>
      <c r="F4" s="24"/>
      <c r="G4" s="24" t="s">
        <v>52</v>
      </c>
      <c r="H4" s="24"/>
      <c r="I4" s="30" t="s">
        <v>51</v>
      </c>
      <c r="J4" s="31"/>
      <c r="K4" s="24" t="s">
        <v>56</v>
      </c>
      <c r="L4" s="24"/>
    </row>
    <row r="5" spans="1:12" s="7" customFormat="1" ht="31.5" customHeight="1">
      <c r="A5" s="10"/>
      <c r="B5" s="29"/>
      <c r="C5" s="11" t="s">
        <v>11</v>
      </c>
      <c r="D5" s="11" t="s">
        <v>10</v>
      </c>
      <c r="E5" s="11" t="s">
        <v>9</v>
      </c>
      <c r="F5" s="11" t="s">
        <v>10</v>
      </c>
      <c r="G5" s="11" t="s">
        <v>9</v>
      </c>
      <c r="H5" s="11" t="s">
        <v>10</v>
      </c>
      <c r="I5" s="11" t="s">
        <v>9</v>
      </c>
      <c r="J5" s="11" t="s">
        <v>10</v>
      </c>
      <c r="K5" s="11" t="s">
        <v>9</v>
      </c>
      <c r="L5" s="11" t="s">
        <v>10</v>
      </c>
    </row>
    <row r="6" spans="1:12" s="7" customFormat="1" ht="31.5" customHeight="1">
      <c r="A6" s="12">
        <v>1</v>
      </c>
      <c r="B6" s="13" t="s">
        <v>13</v>
      </c>
      <c r="C6" s="20">
        <v>16</v>
      </c>
      <c r="D6" s="14">
        <v>61.9</v>
      </c>
      <c r="E6" s="20">
        <v>16</v>
      </c>
      <c r="F6" s="14">
        <v>45</v>
      </c>
      <c r="G6" s="14">
        <v>48</v>
      </c>
      <c r="H6" s="14">
        <v>0</v>
      </c>
      <c r="I6" s="14">
        <v>29.5</v>
      </c>
      <c r="J6" s="14">
        <v>30</v>
      </c>
      <c r="K6" s="14">
        <v>30</v>
      </c>
      <c r="L6" s="14">
        <v>0</v>
      </c>
    </row>
    <row r="7" spans="1:12" s="7" customFormat="1" ht="31.5" customHeight="1">
      <c r="A7" s="12">
        <v>2</v>
      </c>
      <c r="B7" s="13" t="s">
        <v>14</v>
      </c>
      <c r="C7" s="20">
        <f>28.8/0.9</f>
        <v>32</v>
      </c>
      <c r="D7" s="14">
        <f>30/0.9</f>
        <v>33.333333333333336</v>
      </c>
      <c r="E7" s="14">
        <f>32.1/0.9</f>
        <v>35.666666666666664</v>
      </c>
      <c r="F7" s="14">
        <v>0</v>
      </c>
      <c r="G7" s="14">
        <f>32/0.9</f>
        <v>35.55555555555556</v>
      </c>
      <c r="H7" s="14">
        <f>32/0.9</f>
        <v>35.55555555555556</v>
      </c>
      <c r="I7" s="14">
        <f>38/0.9</f>
        <v>42.22222222222222</v>
      </c>
      <c r="J7" s="14">
        <v>0</v>
      </c>
      <c r="K7" s="14">
        <f>45/0.9</f>
        <v>50</v>
      </c>
      <c r="L7" s="14">
        <v>0</v>
      </c>
    </row>
    <row r="8" spans="1:12" s="7" customFormat="1" ht="31.5" customHeight="1">
      <c r="A8" s="12">
        <v>3</v>
      </c>
      <c r="B8" s="13" t="s">
        <v>15</v>
      </c>
      <c r="C8" s="20">
        <f>20.3/0.9</f>
        <v>22.555555555555557</v>
      </c>
      <c r="D8" s="14">
        <v>0</v>
      </c>
      <c r="E8" s="14">
        <f>24.4/0.9</f>
        <v>27.111111111111107</v>
      </c>
      <c r="F8" s="14">
        <v>39</v>
      </c>
      <c r="G8" s="14">
        <f>55/0.9</f>
        <v>61.11111111111111</v>
      </c>
      <c r="H8" s="14">
        <v>0</v>
      </c>
      <c r="I8" s="14">
        <f>25/0.9</f>
        <v>27.77777777777778</v>
      </c>
      <c r="J8" s="14">
        <v>0</v>
      </c>
      <c r="K8" s="14">
        <f>35/0.9</f>
        <v>38.888888888888886</v>
      </c>
      <c r="L8" s="14">
        <v>0</v>
      </c>
    </row>
    <row r="9" spans="1:12" s="7" customFormat="1" ht="31.5" customHeight="1">
      <c r="A9" s="12">
        <v>4</v>
      </c>
      <c r="B9" s="13" t="s">
        <v>16</v>
      </c>
      <c r="C9" s="14">
        <f>12.6/0.4</f>
        <v>31.499999999999996</v>
      </c>
      <c r="D9" s="14">
        <f>75/0.45</f>
        <v>166.66666666666666</v>
      </c>
      <c r="E9" s="20">
        <f>12.5/0.4</f>
        <v>31.25</v>
      </c>
      <c r="F9" s="14">
        <f>79/0.5</f>
        <v>158</v>
      </c>
      <c r="G9" s="14">
        <f>23/0.4</f>
        <v>57.5</v>
      </c>
      <c r="H9" s="14">
        <f>42/0.45</f>
        <v>93.33333333333333</v>
      </c>
      <c r="I9" s="14">
        <f>29/0.4</f>
        <v>72.5</v>
      </c>
      <c r="J9" s="14">
        <f>41/0.4</f>
        <v>102.5</v>
      </c>
      <c r="K9" s="14">
        <v>35</v>
      </c>
      <c r="L9" s="14">
        <v>0</v>
      </c>
    </row>
    <row r="10" spans="1:12" s="7" customFormat="1" ht="31.5" customHeight="1">
      <c r="A10" s="12">
        <v>5</v>
      </c>
      <c r="B10" s="13" t="s">
        <v>17</v>
      </c>
      <c r="C10" s="20">
        <f>50.8/0.9</f>
        <v>56.44444444444444</v>
      </c>
      <c r="D10" s="14">
        <v>119.9</v>
      </c>
      <c r="E10" s="14">
        <f>51/0.9</f>
        <v>56.666666666666664</v>
      </c>
      <c r="F10" s="14">
        <v>119</v>
      </c>
      <c r="G10" s="14">
        <v>98</v>
      </c>
      <c r="H10" s="14">
        <v>126</v>
      </c>
      <c r="I10" s="14">
        <f>64/0.9</f>
        <v>71.11111111111111</v>
      </c>
      <c r="J10" s="14">
        <f>88/0.9</f>
        <v>97.77777777777777</v>
      </c>
      <c r="K10" s="14">
        <f>65/0.9</f>
        <v>72.22222222222221</v>
      </c>
      <c r="L10" s="14">
        <f>88/0.9</f>
        <v>97.77777777777777</v>
      </c>
    </row>
    <row r="11" spans="1:12" s="7" customFormat="1" ht="31.5" customHeight="1">
      <c r="A11" s="12">
        <v>6</v>
      </c>
      <c r="B11" s="13" t="s">
        <v>18</v>
      </c>
      <c r="C11" s="14">
        <v>29.1</v>
      </c>
      <c r="D11" s="14">
        <v>0</v>
      </c>
      <c r="E11" s="20">
        <v>27.4</v>
      </c>
      <c r="F11" s="14">
        <v>29.1</v>
      </c>
      <c r="G11" s="14">
        <v>56</v>
      </c>
      <c r="H11" s="14">
        <v>0</v>
      </c>
      <c r="I11" s="14">
        <v>30</v>
      </c>
      <c r="J11" s="14">
        <v>0</v>
      </c>
      <c r="K11" s="14">
        <v>0</v>
      </c>
      <c r="L11" s="14">
        <v>0</v>
      </c>
    </row>
    <row r="12" spans="1:12" s="7" customFormat="1" ht="31.5" customHeight="1">
      <c r="A12" s="12">
        <v>7</v>
      </c>
      <c r="B12" s="13" t="s">
        <v>19</v>
      </c>
      <c r="C12" s="14">
        <v>10.1</v>
      </c>
      <c r="D12" s="14">
        <v>12.2</v>
      </c>
      <c r="E12" s="20">
        <v>9.4</v>
      </c>
      <c r="F12" s="14">
        <v>13.9</v>
      </c>
      <c r="G12" s="14">
        <v>16</v>
      </c>
      <c r="H12" s="14">
        <v>0</v>
      </c>
      <c r="I12" s="14">
        <v>11</v>
      </c>
      <c r="J12" s="14">
        <v>0</v>
      </c>
      <c r="K12" s="14">
        <v>0</v>
      </c>
      <c r="L12" s="14">
        <v>0</v>
      </c>
    </row>
    <row r="13" spans="1:12" s="16" customFormat="1" ht="31.5" customHeight="1">
      <c r="A13" s="15">
        <v>8</v>
      </c>
      <c r="B13" s="13" t="s">
        <v>50</v>
      </c>
      <c r="C13" s="14">
        <v>33.9</v>
      </c>
      <c r="D13" s="14">
        <v>49</v>
      </c>
      <c r="E13" s="14">
        <v>35</v>
      </c>
      <c r="F13" s="14">
        <v>0</v>
      </c>
      <c r="G13" s="14">
        <v>0</v>
      </c>
      <c r="H13" s="14">
        <v>0</v>
      </c>
      <c r="I13" s="20">
        <v>32</v>
      </c>
      <c r="J13" s="14">
        <v>46</v>
      </c>
      <c r="K13" s="14">
        <v>35</v>
      </c>
      <c r="L13" s="14">
        <v>0</v>
      </c>
    </row>
    <row r="14" spans="1:12" s="7" customFormat="1" ht="31.5" customHeight="1">
      <c r="A14" s="12">
        <v>9</v>
      </c>
      <c r="B14" s="13" t="s">
        <v>20</v>
      </c>
      <c r="C14" s="14">
        <v>44.9</v>
      </c>
      <c r="D14" s="14">
        <v>102.9</v>
      </c>
      <c r="E14" s="20">
        <v>40</v>
      </c>
      <c r="F14" s="14">
        <v>102</v>
      </c>
      <c r="G14" s="14">
        <v>65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</row>
    <row r="15" spans="1:12" s="7" customFormat="1" ht="31.5" customHeight="1">
      <c r="A15" s="12">
        <v>10</v>
      </c>
      <c r="B15" s="13" t="s">
        <v>21</v>
      </c>
      <c r="C15" s="20">
        <v>119.9</v>
      </c>
      <c r="D15" s="14">
        <v>409.9</v>
      </c>
      <c r="E15" s="14">
        <f>109/0.5</f>
        <v>218</v>
      </c>
      <c r="F15" s="14">
        <f>189/0.5</f>
        <v>378</v>
      </c>
      <c r="G15" s="14">
        <v>210</v>
      </c>
      <c r="H15" s="14">
        <v>0</v>
      </c>
      <c r="I15" s="14">
        <v>164</v>
      </c>
      <c r="J15" s="14">
        <v>340</v>
      </c>
      <c r="K15" s="14">
        <v>150</v>
      </c>
      <c r="L15" s="14">
        <v>350</v>
      </c>
    </row>
    <row r="16" spans="1:12" s="7" customFormat="1" ht="31.5" customHeight="1">
      <c r="A16" s="12">
        <v>11</v>
      </c>
      <c r="B16" s="13" t="s">
        <v>22</v>
      </c>
      <c r="C16" s="14">
        <v>266.5</v>
      </c>
      <c r="D16" s="14">
        <v>469.9</v>
      </c>
      <c r="E16" s="20">
        <v>159</v>
      </c>
      <c r="F16" s="14">
        <v>485</v>
      </c>
      <c r="G16" s="14">
        <v>345</v>
      </c>
      <c r="H16" s="14">
        <v>444</v>
      </c>
      <c r="I16" s="14">
        <v>180</v>
      </c>
      <c r="J16" s="14">
        <v>420</v>
      </c>
      <c r="K16" s="14">
        <v>280</v>
      </c>
      <c r="L16" s="14">
        <v>0</v>
      </c>
    </row>
    <row r="17" spans="1:12" s="7" customFormat="1" ht="31.5" customHeight="1">
      <c r="A17" s="12">
        <v>12</v>
      </c>
      <c r="B17" s="13" t="s">
        <v>23</v>
      </c>
      <c r="C17" s="14">
        <v>599</v>
      </c>
      <c r="D17" s="14">
        <v>699</v>
      </c>
      <c r="E17" s="14">
        <v>679</v>
      </c>
      <c r="F17" s="14">
        <v>0</v>
      </c>
      <c r="G17" s="14">
        <v>540</v>
      </c>
      <c r="H17" s="14">
        <v>0</v>
      </c>
      <c r="I17" s="14">
        <v>0</v>
      </c>
      <c r="J17" s="14">
        <v>0</v>
      </c>
      <c r="K17" s="20">
        <v>420</v>
      </c>
      <c r="L17" s="14">
        <v>640</v>
      </c>
    </row>
    <row r="18" spans="1:12" s="7" customFormat="1" ht="31.5" customHeight="1">
      <c r="A18" s="12">
        <v>13</v>
      </c>
      <c r="B18" s="13" t="s">
        <v>24</v>
      </c>
      <c r="C18" s="20">
        <v>89.1</v>
      </c>
      <c r="D18" s="14">
        <v>109.9</v>
      </c>
      <c r="E18" s="14">
        <v>87.9</v>
      </c>
      <c r="F18" s="14">
        <v>0</v>
      </c>
      <c r="G18" s="14">
        <v>136</v>
      </c>
      <c r="H18" s="14">
        <v>0</v>
      </c>
      <c r="I18" s="14">
        <v>99</v>
      </c>
      <c r="J18" s="14">
        <v>0</v>
      </c>
      <c r="K18" s="14">
        <v>0</v>
      </c>
      <c r="L18" s="14">
        <v>0</v>
      </c>
    </row>
    <row r="19" spans="1:12" s="16" customFormat="1" ht="31.5" customHeight="1">
      <c r="A19" s="15">
        <v>14</v>
      </c>
      <c r="B19" s="13" t="s">
        <v>25</v>
      </c>
      <c r="C19" s="14">
        <v>136</v>
      </c>
      <c r="D19" s="14">
        <v>269.9</v>
      </c>
      <c r="E19" s="14">
        <v>281.6</v>
      </c>
      <c r="F19" s="14">
        <v>398.3</v>
      </c>
      <c r="G19" s="14">
        <v>124</v>
      </c>
      <c r="H19" s="14">
        <v>280</v>
      </c>
      <c r="I19" s="20">
        <v>70</v>
      </c>
      <c r="J19" s="14">
        <v>120</v>
      </c>
      <c r="K19" s="14">
        <v>130</v>
      </c>
      <c r="L19" s="14">
        <v>590</v>
      </c>
    </row>
    <row r="20" spans="1:12" s="16" customFormat="1" ht="31.5" customHeight="1">
      <c r="A20" s="15">
        <v>15</v>
      </c>
      <c r="B20" s="13" t="s">
        <v>26</v>
      </c>
      <c r="C20" s="14">
        <v>247</v>
      </c>
      <c r="D20" s="14">
        <v>0</v>
      </c>
      <c r="E20" s="14">
        <f>149/0.5</f>
        <v>298</v>
      </c>
      <c r="F20" s="14">
        <f>175/0.3</f>
        <v>583.3333333333334</v>
      </c>
      <c r="G20" s="14">
        <v>271</v>
      </c>
      <c r="H20" s="14">
        <v>340</v>
      </c>
      <c r="I20" s="20">
        <v>143</v>
      </c>
      <c r="J20" s="14">
        <v>405</v>
      </c>
      <c r="K20" s="14">
        <v>260</v>
      </c>
      <c r="L20" s="14">
        <v>550</v>
      </c>
    </row>
    <row r="21" spans="1:12" s="16" customFormat="1" ht="31.5" customHeight="1">
      <c r="A21" s="15">
        <v>16</v>
      </c>
      <c r="B21" s="13" t="s">
        <v>27</v>
      </c>
      <c r="C21" s="20">
        <v>126.2</v>
      </c>
      <c r="D21" s="14">
        <f>132/0.7</f>
        <v>188.57142857142858</v>
      </c>
      <c r="E21" s="14">
        <f>49/0.3</f>
        <v>163.33333333333334</v>
      </c>
      <c r="F21" s="14">
        <v>0</v>
      </c>
      <c r="G21" s="14">
        <v>152</v>
      </c>
      <c r="H21" s="14">
        <v>0</v>
      </c>
      <c r="I21" s="14">
        <v>139</v>
      </c>
      <c r="J21" s="14">
        <v>0</v>
      </c>
      <c r="K21" s="14">
        <v>160</v>
      </c>
      <c r="L21" s="14">
        <v>0</v>
      </c>
    </row>
    <row r="22" spans="1:12" s="7" customFormat="1" ht="31.5" customHeight="1">
      <c r="A22" s="12">
        <v>17</v>
      </c>
      <c r="B22" s="13" t="s">
        <v>28</v>
      </c>
      <c r="C22" s="20">
        <v>19.9</v>
      </c>
      <c r="D22" s="14">
        <v>139</v>
      </c>
      <c r="E22" s="14">
        <v>25</v>
      </c>
      <c r="F22" s="14">
        <v>125</v>
      </c>
      <c r="G22" s="14">
        <v>51</v>
      </c>
      <c r="H22" s="14">
        <v>88</v>
      </c>
      <c r="I22" s="14">
        <v>23</v>
      </c>
      <c r="J22" s="14">
        <v>108</v>
      </c>
      <c r="K22" s="14">
        <v>0</v>
      </c>
      <c r="L22" s="14">
        <v>0</v>
      </c>
    </row>
    <row r="23" spans="1:12" s="7" customFormat="1" ht="31.5" customHeight="1">
      <c r="A23" s="12">
        <v>18</v>
      </c>
      <c r="B23" s="13" t="s">
        <v>48</v>
      </c>
      <c r="C23" s="14">
        <f>30.9/0.3</f>
        <v>103</v>
      </c>
      <c r="D23" s="14">
        <f>33/0.3</f>
        <v>110</v>
      </c>
      <c r="E23" s="14">
        <f>30/0.3</f>
        <v>100</v>
      </c>
      <c r="F23" s="20">
        <f>31.9/0.4</f>
        <v>79.74999999999999</v>
      </c>
      <c r="G23" s="14">
        <f>35/0.3</f>
        <v>116.66666666666667</v>
      </c>
      <c r="H23" s="14">
        <v>0</v>
      </c>
      <c r="I23" s="14">
        <f>32/0.4</f>
        <v>80</v>
      </c>
      <c r="J23" s="14">
        <v>0</v>
      </c>
      <c r="K23" s="14">
        <v>0</v>
      </c>
      <c r="L23" s="14">
        <v>0</v>
      </c>
    </row>
    <row r="24" spans="1:12" s="7" customFormat="1" ht="34.5" customHeight="1">
      <c r="A24" s="12">
        <v>19</v>
      </c>
      <c r="B24" s="13" t="s">
        <v>49</v>
      </c>
      <c r="C24" s="20">
        <f>14.6/0.65</f>
        <v>22.46153846153846</v>
      </c>
      <c r="D24" s="14">
        <f>32.9/0.65</f>
        <v>50.61538461538461</v>
      </c>
      <c r="E24" s="20">
        <f>14.6/0.65</f>
        <v>22.46153846153846</v>
      </c>
      <c r="F24" s="14">
        <f>29/0.65</f>
        <v>44.61538461538461</v>
      </c>
      <c r="G24" s="14">
        <f>19/0.65</f>
        <v>29.23076923076923</v>
      </c>
      <c r="H24" s="14">
        <f>20/0.65</f>
        <v>30.769230769230766</v>
      </c>
      <c r="I24" s="14">
        <f>20/0.65</f>
        <v>30.769230769230766</v>
      </c>
      <c r="J24" s="14">
        <v>0</v>
      </c>
      <c r="K24" s="14">
        <v>0</v>
      </c>
      <c r="L24" s="14">
        <v>0</v>
      </c>
    </row>
    <row r="25" spans="1:12" s="7" customFormat="1" ht="31.5" customHeight="1">
      <c r="A25" s="12">
        <v>20</v>
      </c>
      <c r="B25" s="13" t="s">
        <v>47</v>
      </c>
      <c r="C25" s="20">
        <f>28/0.9</f>
        <v>31.11111111111111</v>
      </c>
      <c r="D25" s="14">
        <v>58.9</v>
      </c>
      <c r="E25" s="14">
        <v>32</v>
      </c>
      <c r="F25" s="14">
        <v>69</v>
      </c>
      <c r="G25" s="14">
        <v>44</v>
      </c>
      <c r="H25" s="14">
        <v>66</v>
      </c>
      <c r="I25" s="14">
        <v>46</v>
      </c>
      <c r="J25" s="14">
        <v>58</v>
      </c>
      <c r="K25" s="14">
        <v>0</v>
      </c>
      <c r="L25" s="14">
        <v>0</v>
      </c>
    </row>
    <row r="26" spans="1:12" s="7" customFormat="1" ht="31.5" customHeight="1">
      <c r="A26" s="12">
        <v>21</v>
      </c>
      <c r="B26" s="13" t="s">
        <v>29</v>
      </c>
      <c r="C26" s="14">
        <f>39.9/0.18</f>
        <v>221.66666666666666</v>
      </c>
      <c r="D26" s="14">
        <v>0</v>
      </c>
      <c r="E26" s="20">
        <f>38.9/0.18</f>
        <v>216.11111111111111</v>
      </c>
      <c r="F26" s="14">
        <f>122/0.27</f>
        <v>451.85185185185185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</row>
    <row r="27" spans="1:12" s="7" customFormat="1" ht="36" customHeight="1">
      <c r="A27" s="12">
        <v>22</v>
      </c>
      <c r="B27" s="13" t="s">
        <v>30</v>
      </c>
      <c r="C27" s="20">
        <f>92.9/0.18</f>
        <v>516.1111111111112</v>
      </c>
      <c r="D27" s="14">
        <v>0</v>
      </c>
      <c r="E27" s="14">
        <f>99.9/0.17</f>
        <v>587.6470588235294</v>
      </c>
      <c r="F27" s="14">
        <f>121/0.18</f>
        <v>672.2222222222223</v>
      </c>
      <c r="G27" s="14">
        <f>97/0.18</f>
        <v>538.8888888888889</v>
      </c>
      <c r="H27" s="14">
        <v>0</v>
      </c>
      <c r="I27" s="14">
        <v>0</v>
      </c>
      <c r="J27" s="14">
        <v>0</v>
      </c>
      <c r="K27" s="14">
        <v>530</v>
      </c>
      <c r="L27" s="14">
        <v>0</v>
      </c>
    </row>
    <row r="28" spans="1:12" s="7" customFormat="1" ht="31.5" customHeight="1">
      <c r="A28" s="12">
        <v>23</v>
      </c>
      <c r="B28" s="13" t="s">
        <v>31</v>
      </c>
      <c r="C28" s="20">
        <v>44.9</v>
      </c>
      <c r="D28" s="14">
        <v>59.9</v>
      </c>
      <c r="E28" s="14">
        <v>59.9</v>
      </c>
      <c r="F28" s="14">
        <v>79.9</v>
      </c>
      <c r="G28" s="14">
        <v>0</v>
      </c>
      <c r="H28" s="14">
        <v>0</v>
      </c>
      <c r="I28" s="14">
        <v>55</v>
      </c>
      <c r="J28" s="14">
        <v>0</v>
      </c>
      <c r="K28" s="14">
        <v>0</v>
      </c>
      <c r="L28" s="14">
        <v>0</v>
      </c>
    </row>
    <row r="29" spans="1:12" s="7" customFormat="1" ht="31.5" customHeight="1">
      <c r="A29" s="12">
        <v>24</v>
      </c>
      <c r="B29" s="13" t="s">
        <v>32</v>
      </c>
      <c r="C29" s="14">
        <f>62.9/0.315</f>
        <v>199.68253968253967</v>
      </c>
      <c r="D29" s="14">
        <v>0</v>
      </c>
      <c r="E29" s="20">
        <f>69.9/0.5</f>
        <v>139.8</v>
      </c>
      <c r="F29" s="14">
        <f>52.9/0.3</f>
        <v>176.33333333333334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</row>
    <row r="30" spans="1:12" s="7" customFormat="1" ht="31.5" customHeight="1">
      <c r="A30" s="12">
        <v>25</v>
      </c>
      <c r="B30" s="13" t="s">
        <v>33</v>
      </c>
      <c r="C30" s="14">
        <v>259.9</v>
      </c>
      <c r="D30" s="14">
        <v>533.3</v>
      </c>
      <c r="E30" s="20">
        <v>172</v>
      </c>
      <c r="F30" s="14">
        <v>490</v>
      </c>
      <c r="G30" s="14">
        <v>335</v>
      </c>
      <c r="H30" s="14">
        <v>0</v>
      </c>
      <c r="I30" s="14">
        <v>290</v>
      </c>
      <c r="J30" s="14">
        <v>0</v>
      </c>
      <c r="K30" s="14">
        <v>350</v>
      </c>
      <c r="L30" s="14">
        <v>480</v>
      </c>
    </row>
    <row r="31" spans="1:12" s="7" customFormat="1" ht="31.5" customHeight="1">
      <c r="A31" s="12">
        <v>26</v>
      </c>
      <c r="B31" s="13" t="s">
        <v>34</v>
      </c>
      <c r="C31" s="14">
        <v>32.9</v>
      </c>
      <c r="D31" s="14">
        <v>56</v>
      </c>
      <c r="E31" s="20">
        <v>14.9</v>
      </c>
      <c r="F31" s="14">
        <v>34.9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</row>
    <row r="32" spans="1:12" s="7" customFormat="1" ht="31.5" customHeight="1">
      <c r="A32" s="12">
        <v>27</v>
      </c>
      <c r="B32" s="13" t="s">
        <v>35</v>
      </c>
      <c r="C32" s="14">
        <v>16.5</v>
      </c>
      <c r="D32" s="14">
        <v>0</v>
      </c>
      <c r="E32" s="20">
        <v>15.9</v>
      </c>
      <c r="F32" s="14">
        <v>0</v>
      </c>
      <c r="G32" s="14">
        <v>0</v>
      </c>
      <c r="H32" s="14">
        <v>0</v>
      </c>
      <c r="I32" s="14">
        <v>16</v>
      </c>
      <c r="J32" s="14">
        <v>0</v>
      </c>
      <c r="K32" s="14">
        <v>0</v>
      </c>
      <c r="L32" s="14">
        <v>0</v>
      </c>
    </row>
    <row r="33" spans="1:12" s="7" customFormat="1" ht="31.5" customHeight="1">
      <c r="A33" s="12">
        <v>28</v>
      </c>
      <c r="B33" s="13" t="s">
        <v>36</v>
      </c>
      <c r="C33" s="14">
        <v>12.5</v>
      </c>
      <c r="D33" s="14">
        <v>0</v>
      </c>
      <c r="E33" s="20">
        <v>12.4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</row>
    <row r="34" spans="1:12" s="7" customFormat="1" ht="31.5" customHeight="1">
      <c r="A34" s="12">
        <v>29</v>
      </c>
      <c r="B34" s="13" t="s">
        <v>37</v>
      </c>
      <c r="C34" s="14">
        <v>16.6</v>
      </c>
      <c r="D34" s="14">
        <v>46.9</v>
      </c>
      <c r="E34" s="20">
        <v>14.9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</row>
    <row r="35" spans="1:12" s="7" customFormat="1" ht="31.5" customHeight="1">
      <c r="A35" s="12">
        <v>30</v>
      </c>
      <c r="B35" s="13" t="s">
        <v>38</v>
      </c>
      <c r="C35" s="14">
        <v>189.9</v>
      </c>
      <c r="D35" s="14">
        <v>0</v>
      </c>
      <c r="E35" s="14">
        <v>179</v>
      </c>
      <c r="F35" s="14">
        <v>0</v>
      </c>
      <c r="G35" s="14">
        <v>0</v>
      </c>
      <c r="H35" s="14">
        <v>0</v>
      </c>
      <c r="I35" s="20">
        <v>130</v>
      </c>
      <c r="J35" s="14">
        <v>0</v>
      </c>
      <c r="K35" s="14">
        <v>150</v>
      </c>
      <c r="L35" s="14">
        <v>0</v>
      </c>
    </row>
    <row r="36" spans="1:12" s="7" customFormat="1" ht="31.5" customHeight="1">
      <c r="A36" s="12">
        <v>31</v>
      </c>
      <c r="B36" s="13" t="s">
        <v>39</v>
      </c>
      <c r="C36" s="20">
        <v>105.7</v>
      </c>
      <c r="D36" s="14">
        <v>0</v>
      </c>
      <c r="E36" s="14">
        <v>179</v>
      </c>
      <c r="F36" s="14">
        <v>189</v>
      </c>
      <c r="G36" s="14">
        <v>0</v>
      </c>
      <c r="H36" s="14">
        <v>0</v>
      </c>
      <c r="I36" s="14">
        <v>0</v>
      </c>
      <c r="J36" s="14">
        <v>0</v>
      </c>
      <c r="K36" s="14">
        <v>170</v>
      </c>
      <c r="L36" s="14">
        <v>0</v>
      </c>
    </row>
    <row r="37" spans="1:12" s="7" customFormat="1" ht="31.5" customHeight="1">
      <c r="A37" s="12">
        <v>32</v>
      </c>
      <c r="B37" s="13" t="s">
        <v>40</v>
      </c>
      <c r="C37" s="20">
        <v>154</v>
      </c>
      <c r="D37" s="14">
        <v>0</v>
      </c>
      <c r="E37" s="14">
        <v>159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190</v>
      </c>
      <c r="L37" s="14">
        <v>0</v>
      </c>
    </row>
    <row r="38" spans="1:12" s="7" customFormat="1" ht="31.5" customHeight="1">
      <c r="A38" s="12">
        <v>33</v>
      </c>
      <c r="B38" s="13" t="s">
        <v>41</v>
      </c>
      <c r="C38" s="20">
        <v>49.4</v>
      </c>
      <c r="D38" s="14">
        <v>82.9</v>
      </c>
      <c r="E38" s="14">
        <v>85.9</v>
      </c>
      <c r="F38" s="14">
        <v>0</v>
      </c>
      <c r="G38" s="14">
        <v>81</v>
      </c>
      <c r="H38" s="14">
        <v>0</v>
      </c>
      <c r="I38" s="14">
        <v>77</v>
      </c>
      <c r="J38" s="14">
        <v>84</v>
      </c>
      <c r="K38" s="14">
        <v>65</v>
      </c>
      <c r="L38" s="14">
        <v>85</v>
      </c>
    </row>
    <row r="39" spans="1:12" s="7" customFormat="1" ht="31.5" customHeight="1">
      <c r="A39" s="12">
        <v>34</v>
      </c>
      <c r="B39" s="13" t="s">
        <v>42</v>
      </c>
      <c r="C39" s="14">
        <v>73.9</v>
      </c>
      <c r="D39" s="14">
        <v>0</v>
      </c>
      <c r="E39" s="20">
        <v>66</v>
      </c>
      <c r="F39" s="14">
        <v>0</v>
      </c>
      <c r="G39" s="14">
        <v>0</v>
      </c>
      <c r="H39" s="14">
        <v>0</v>
      </c>
      <c r="I39" s="14">
        <v>80</v>
      </c>
      <c r="J39" s="14">
        <v>0</v>
      </c>
      <c r="K39" s="14">
        <v>0</v>
      </c>
      <c r="L39" s="14">
        <v>0</v>
      </c>
    </row>
    <row r="40" spans="1:12" s="7" customFormat="1" ht="31.5" customHeight="1">
      <c r="A40" s="12">
        <v>35</v>
      </c>
      <c r="B40" s="13" t="s">
        <v>43</v>
      </c>
      <c r="C40" s="20">
        <v>177.6</v>
      </c>
      <c r="D40" s="14">
        <v>0</v>
      </c>
      <c r="E40" s="14">
        <v>189</v>
      </c>
      <c r="F40" s="14">
        <v>229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</row>
    <row r="41" spans="1:12" s="7" customFormat="1" ht="31.5" customHeight="1">
      <c r="A41" s="12">
        <v>36</v>
      </c>
      <c r="B41" s="13" t="s">
        <v>44</v>
      </c>
      <c r="C41" s="14">
        <v>66.1</v>
      </c>
      <c r="D41" s="14">
        <v>0</v>
      </c>
      <c r="E41" s="20">
        <v>53.9</v>
      </c>
      <c r="F41" s="14">
        <v>0</v>
      </c>
      <c r="G41" s="14">
        <v>95</v>
      </c>
      <c r="H41" s="14">
        <v>0</v>
      </c>
      <c r="I41" s="14">
        <v>90</v>
      </c>
      <c r="J41" s="14">
        <v>0</v>
      </c>
      <c r="K41" s="14">
        <v>85</v>
      </c>
      <c r="L41" s="14">
        <v>0</v>
      </c>
    </row>
    <row r="42" spans="1:12" s="7" customFormat="1" ht="31.5" customHeight="1">
      <c r="A42" s="12">
        <v>37</v>
      </c>
      <c r="B42" s="13" t="s">
        <v>45</v>
      </c>
      <c r="C42" s="14">
        <v>80.4</v>
      </c>
      <c r="D42" s="14">
        <v>0</v>
      </c>
      <c r="E42" s="20">
        <v>75.9</v>
      </c>
      <c r="F42" s="14">
        <v>82.9</v>
      </c>
      <c r="G42" s="14">
        <v>110</v>
      </c>
      <c r="H42" s="14">
        <v>0</v>
      </c>
      <c r="I42" s="14">
        <v>80</v>
      </c>
      <c r="J42" s="14">
        <v>85</v>
      </c>
      <c r="K42" s="14">
        <v>90</v>
      </c>
      <c r="L42" s="14">
        <v>110</v>
      </c>
    </row>
    <row r="43" spans="1:12" s="7" customFormat="1" ht="31.5" customHeight="1">
      <c r="A43" s="12">
        <v>38</v>
      </c>
      <c r="B43" s="13" t="s">
        <v>46</v>
      </c>
      <c r="C43" s="20">
        <v>41.6</v>
      </c>
      <c r="D43" s="14">
        <v>48.6</v>
      </c>
      <c r="E43" s="20">
        <v>41.6</v>
      </c>
      <c r="F43" s="14">
        <v>62.5</v>
      </c>
      <c r="G43" s="14">
        <v>60</v>
      </c>
      <c r="H43" s="14">
        <v>0</v>
      </c>
      <c r="I43" s="14">
        <v>52</v>
      </c>
      <c r="J43" s="14">
        <v>0</v>
      </c>
      <c r="K43" s="14">
        <v>50</v>
      </c>
      <c r="L43" s="14">
        <v>0</v>
      </c>
    </row>
    <row r="44" spans="1:12" s="7" customFormat="1" ht="31.5" customHeight="1">
      <c r="A44" s="9"/>
      <c r="B44" s="17"/>
      <c r="C44" s="17"/>
      <c r="D44" s="17"/>
      <c r="E44" s="19"/>
      <c r="F44" s="19"/>
      <c r="G44" s="17"/>
      <c r="H44" s="17"/>
      <c r="I44" s="17"/>
      <c r="J44" s="17"/>
      <c r="K44" s="17"/>
      <c r="L44" s="17"/>
    </row>
    <row r="45" spans="1:12" ht="14.25" customHeight="1">
      <c r="A45" s="1"/>
      <c r="B45" s="22" t="s">
        <v>2</v>
      </c>
      <c r="C45" s="22"/>
      <c r="D45" s="22"/>
      <c r="E45" s="22"/>
      <c r="F45" s="22"/>
      <c r="G45" s="22"/>
      <c r="H45" s="22"/>
      <c r="I45" s="22"/>
      <c r="J45" s="22"/>
      <c r="K45" s="22"/>
      <c r="L45" s="22"/>
    </row>
    <row r="46" spans="1:12" ht="14.25">
      <c r="A46" s="1"/>
      <c r="B46" s="22" t="s">
        <v>1</v>
      </c>
      <c r="C46" s="22"/>
      <c r="D46" s="22"/>
      <c r="E46" s="22"/>
      <c r="F46" s="22"/>
      <c r="G46" s="22"/>
      <c r="H46" s="22"/>
      <c r="I46" s="22"/>
      <c r="J46" s="22"/>
      <c r="K46" s="22"/>
      <c r="L46" s="22"/>
    </row>
    <row r="47" spans="1:12" ht="14.25" customHeight="1">
      <c r="A47" s="1"/>
      <c r="B47" s="22" t="s">
        <v>12</v>
      </c>
      <c r="C47" s="22"/>
      <c r="D47" s="22"/>
      <c r="E47" s="22"/>
      <c r="F47" s="22"/>
      <c r="G47" s="22"/>
      <c r="H47" s="22"/>
      <c r="I47" s="22"/>
      <c r="J47" s="22"/>
      <c r="K47" s="22"/>
      <c r="L47" s="22"/>
    </row>
    <row r="48" spans="1:12" ht="29.25" customHeight="1">
      <c r="A48" s="1"/>
      <c r="B48" s="22" t="s">
        <v>4</v>
      </c>
      <c r="C48" s="22"/>
      <c r="D48" s="22"/>
      <c r="E48" s="22"/>
      <c r="F48" s="22"/>
      <c r="G48" s="22"/>
      <c r="H48" s="22"/>
      <c r="I48" s="22"/>
      <c r="J48" s="22"/>
      <c r="K48" s="22"/>
      <c r="L48" s="22"/>
    </row>
    <row r="49" spans="1:12" ht="14.25" customHeight="1">
      <c r="A49" s="1"/>
      <c r="B49" s="22" t="s">
        <v>3</v>
      </c>
      <c r="C49" s="22"/>
      <c r="D49" s="22"/>
      <c r="E49" s="22"/>
      <c r="F49" s="22"/>
      <c r="G49" s="22"/>
      <c r="H49" s="22"/>
      <c r="I49" s="22"/>
      <c r="J49" s="22"/>
      <c r="K49" s="22"/>
      <c r="L49" s="22"/>
    </row>
    <row r="50" spans="1:12" ht="32.25" customHeight="1">
      <c r="A50" s="1"/>
      <c r="B50" s="21" t="s">
        <v>5</v>
      </c>
      <c r="C50" s="21"/>
      <c r="D50" s="21"/>
      <c r="E50" s="21"/>
      <c r="F50" s="21"/>
      <c r="G50" s="21"/>
      <c r="H50" s="21"/>
      <c r="I50" s="21"/>
      <c r="J50" s="21"/>
      <c r="K50" s="21"/>
      <c r="L50" s="21"/>
    </row>
    <row r="51" spans="1:12" ht="18">
      <c r="A51" s="1"/>
      <c r="B51" s="3"/>
      <c r="C51" s="3"/>
      <c r="D51" s="3"/>
      <c r="E51" s="3"/>
      <c r="F51" s="3"/>
      <c r="G51" s="3"/>
      <c r="H51" s="3"/>
      <c r="I51" s="3"/>
      <c r="J51" s="3"/>
      <c r="K51" s="3"/>
      <c r="L51" s="5"/>
    </row>
  </sheetData>
  <sheetProtection/>
  <mergeCells count="17">
    <mergeCell ref="G1:L1"/>
    <mergeCell ref="B48:L48"/>
    <mergeCell ref="E4:F4"/>
    <mergeCell ref="C3:F3"/>
    <mergeCell ref="B2:L2"/>
    <mergeCell ref="A3:A4"/>
    <mergeCell ref="C4:D4"/>
    <mergeCell ref="B3:B5"/>
    <mergeCell ref="I4:J4"/>
    <mergeCell ref="K4:L4"/>
    <mergeCell ref="B50:L50"/>
    <mergeCell ref="B45:L45"/>
    <mergeCell ref="B46:L46"/>
    <mergeCell ref="B47:L47"/>
    <mergeCell ref="G3:L3"/>
    <mergeCell ref="G4:H4"/>
    <mergeCell ref="B49:L49"/>
  </mergeCells>
  <printOptions/>
  <pageMargins left="0.25" right="0.25" top="0.75" bottom="0.75" header="0.3" footer="0.3"/>
  <pageSetup fitToHeight="0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2018-02-05T05:28:37Z</dcterms:modified>
  <cp:category/>
  <cp:version/>
  <cp:contentType/>
  <cp:contentStatus/>
</cp:coreProperties>
</file>