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480" windowHeight="9255" firstSheet="5" activeTab="7"/>
  </bookViews>
  <sheets>
    <sheet name="прил7" sheetId="1" r:id="rId1"/>
    <sheet name="прил9" sheetId="2" r:id="rId2"/>
    <sheet name="прил6" sheetId="3" r:id="rId3"/>
    <sheet name="прил2" sheetId="4" r:id="rId4"/>
    <sheet name="прил17" sheetId="5" r:id="rId5"/>
    <sheet name="прил8" sheetId="6" r:id="rId6"/>
    <sheet name="прил10" sheetId="7" r:id="rId7"/>
    <sheet name="прил12" sheetId="8" r:id="rId8"/>
  </sheets>
  <definedNames>
    <definedName name="_GoBack" localSheetId="0">'прил7'!#REF!</definedName>
    <definedName name="_xlnm.Print_Area" localSheetId="6">'прил10'!$A$1:$H$388</definedName>
    <definedName name="_xlnm.Print_Area" localSheetId="0">'прил7'!$A$1:$F$417</definedName>
    <definedName name="_xlnm.Print_Area" localSheetId="5">'прил8'!$A$1:$G$387</definedName>
  </definedNames>
  <calcPr fullCalcOnLoad="1"/>
</workbook>
</file>

<file path=xl/sharedStrings.xml><?xml version="1.0" encoding="utf-8"?>
<sst xmlns="http://schemas.openxmlformats.org/spreadsheetml/2006/main" count="7818" uniqueCount="829">
  <si>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</si>
  <si>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</si>
  <si>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</si>
  <si>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</si>
  <si>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</si>
  <si>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</si>
  <si>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</si>
  <si>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</si>
  <si>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</si>
  <si>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</si>
  <si>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</si>
  <si>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</si>
  <si>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</si>
  <si>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</si>
  <si>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</si>
  <si>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</si>
  <si>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</si>
  <si>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</si>
  <si>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</si>
  <si>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</si>
  <si>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</si>
  <si>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</si>
  <si>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</si>
  <si>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</si>
  <si>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</si>
  <si>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</si>
  <si>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76 1  00 С1404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</si>
  <si>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</si>
  <si>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</si>
  <si>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</si>
  <si>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</si>
  <si>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</si>
  <si>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</si>
  <si>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</si>
  <si>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</si>
  <si>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</si>
  <si>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</si>
  <si>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</si>
  <si>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</si>
  <si>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>08 4 01 00000</t>
  </si>
  <si>
    <t>04 1 00 00000</t>
  </si>
  <si>
    <t xml:space="preserve">12 </t>
  </si>
  <si>
    <t>04 1 01 00000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</si>
  <si>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</si>
  <si>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</si>
  <si>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</si>
  <si>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</si>
  <si>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</si>
  <si>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</si>
  <si>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</si>
  <si>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</si>
  <si>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</si>
  <si>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</si>
  <si>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</si>
  <si>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</si>
  <si>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</si>
  <si>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</si>
  <si>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</si>
  <si>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</si>
  <si>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</si>
  <si>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</si>
  <si>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</si>
  <si>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</si>
  <si>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</si>
  <si>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</si>
  <si>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</si>
  <si>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</si>
  <si>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</si>
  <si>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</si>
  <si>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</si>
  <si>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</si>
  <si>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Выполнение других (прочих) обязательств органа местного самоуправления</t>
  </si>
  <si>
    <t>04 1 01 С1404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</si>
  <si>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</si>
  <si>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</si>
  <si>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</si>
  <si>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</si>
  <si>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</si>
  <si>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02 1 02 13200</t>
  </si>
  <si>
    <t>02 1 02 00000</t>
  </si>
  <si>
    <t>14 2 01 00000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</si>
  <si>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</si>
  <si>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</si>
  <si>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</si>
  <si>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Мероприятия по обеспечению жильем молодых семей</t>
  </si>
  <si>
    <t>07 2 01 00000</t>
  </si>
  <si>
    <t>07 2 01 L0200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</si>
  <si>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</si>
  <si>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</si>
  <si>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</si>
  <si>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</si>
  <si>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</si>
  <si>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</si>
  <si>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</si>
  <si>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</si>
  <si>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</si>
  <si>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</si>
  <si>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</si>
  <si>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 xml:space="preserve">непрограммным направлениям деятельности), группам видов расходов классификации расходов бюджета 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</si>
  <si>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</si>
  <si>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</si>
  <si>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</si>
  <si>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</si>
  <si>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</si>
  <si>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</si>
  <si>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</si>
  <si>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</si>
  <si>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</si>
  <si>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</si>
  <si>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</si>
  <si>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</si>
  <si>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</si>
  <si>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</si>
  <si>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</si>
  <si>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</si>
  <si>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</si>
  <si>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</si>
  <si>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</si>
  <si>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</si>
  <si>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</si>
  <si>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</si>
  <si>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</si>
  <si>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 xml:space="preserve">Обеспечение деятельности Администрации Октябрьского района Курской области
</t>
  </si>
  <si>
    <t>Закупка товаров, работ и услуг для обеспечения государственных (муниципальных) нужд</t>
  </si>
  <si>
    <t>11 2 02 S3370</t>
  </si>
  <si>
    <t>11 2 02 S3390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</si>
  <si>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</si>
  <si>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</si>
  <si>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r>
      <rPr>
        <sz val="11"/>
        <rFont val="Times New Roman"/>
        <family val="1"/>
      </rPr>
      <t>06 1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00 00000</t>
    </r>
  </si>
  <si>
    <t>06 1 01 00000</t>
  </si>
  <si>
    <t>06 1 01 S3431</t>
  </si>
  <si>
    <t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</t>
  </si>
  <si>
    <t xml:space="preserve"> Основное мероприятие «Обеспечение населения экологически чистой питьевой водой»;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</si>
  <si>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</si>
  <si>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03 1 02 S3050</t>
  </si>
  <si>
    <t>Обеспечение проведения капитального ремонта муниципальных образовательных организаций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</si>
  <si>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</si>
  <si>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</si>
  <si>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</si>
  <si>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</si>
  <si>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</si>
  <si>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</si>
  <si>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</si>
  <si>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</si>
  <si>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r>
      <t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</si>
  <si>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</si>
  <si>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</si>
  <si>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</si>
  <si>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</si>
  <si>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</si>
  <si>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</si>
  <si>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</si>
  <si>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r>
      <t xml:space="preserve">Подпрограмма «Противодействие злоупотреблению наркотиками»  </t>
    </r>
    <r>
      <rPr>
        <sz val="11"/>
        <color indexed="8"/>
        <rFont val="Times New Roman"/>
        <family val="1"/>
      </rPr>
      <t>муниципальной программы  «Профилактика правонарушений в Октябрьском районе Курской области»</t>
    </r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</si>
  <si>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</si>
  <si>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</si>
  <si>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</si>
  <si>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</si>
  <si>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</si>
  <si>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</si>
  <si>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</si>
  <si>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</si>
  <si>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</si>
  <si>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</si>
  <si>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</si>
  <si>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</si>
  <si>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</si>
  <si>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</si>
  <si>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</si>
  <si>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</si>
  <si>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</si>
  <si>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</si>
  <si>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</si>
  <si>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</si>
  <si>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</si>
  <si>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</si>
  <si>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</si>
  <si>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</si>
  <si>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</si>
  <si>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</si>
  <si>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</si>
  <si>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</si>
  <si>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</si>
  <si>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</si>
  <si>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</si>
  <si>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</si>
  <si>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</si>
  <si>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</si>
  <si>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</si>
  <si>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</si>
  <si>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</si>
  <si>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</si>
  <si>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</si>
  <si>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</si>
  <si>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</si>
  <si>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</si>
  <si>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</si>
  <si>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</si>
  <si>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</si>
  <si>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</si>
  <si>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</si>
  <si>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</si>
  <si>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</si>
  <si>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</si>
  <si>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</si>
  <si>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</si>
  <si>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</si>
  <si>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</si>
  <si>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</si>
  <si>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</si>
  <si>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</si>
  <si>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</si>
  <si>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</si>
  <si>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</si>
  <si>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</si>
  <si>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</si>
  <si>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</si>
  <si>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</si>
  <si>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</si>
  <si>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</si>
  <si>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</si>
  <si>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</si>
  <si>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</si>
  <si>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</si>
  <si>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</si>
  <si>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</si>
  <si>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</si>
  <si>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</si>
  <si>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</si>
  <si>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</si>
  <si>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</si>
  <si>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</si>
  <si>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</si>
  <si>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</si>
  <si>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</si>
  <si>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</si>
  <si>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</si>
  <si>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</si>
  <si>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</si>
  <si>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</si>
  <si>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</si>
  <si>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</si>
  <si>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</si>
  <si>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</si>
  <si>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</si>
  <si>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</si>
  <si>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</si>
  <si>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</si>
  <si>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</si>
  <si>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</si>
  <si>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</si>
  <si>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</si>
  <si>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</si>
  <si>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</si>
  <si>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</si>
  <si>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</si>
  <si>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</si>
  <si>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</si>
  <si>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</si>
  <si>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Прочие межбюджетные трансферты общего характера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</si>
  <si>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</si>
  <si>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</si>
  <si>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</si>
  <si>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Выполнение других обязательств муниципального образования "Октябрьский район"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</si>
  <si>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</si>
  <si>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</si>
  <si>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</si>
  <si>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</si>
  <si>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</si>
  <si>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</si>
  <si>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 xml:space="preserve">07 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</si>
  <si>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</si>
  <si>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</si>
  <si>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</si>
  <si>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</si>
  <si>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</si>
  <si>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</si>
  <si>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</si>
  <si>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</si>
  <si>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</si>
  <si>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</si>
  <si>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</si>
  <si>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</si>
  <si>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</si>
  <si>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</si>
  <si>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</si>
  <si>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</si>
  <si>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</si>
  <si>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</si>
  <si>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</si>
  <si>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</si>
  <si>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</si>
  <si>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</si>
  <si>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</si>
  <si>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</si>
  <si>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</si>
  <si>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</si>
  <si>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</si>
  <si>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</si>
  <si>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</si>
  <si>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</si>
  <si>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</si>
  <si>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</si>
  <si>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</si>
  <si>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</si>
  <si>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</si>
  <si>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</si>
  <si>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</si>
  <si>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</si>
  <si>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</si>
  <si>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</si>
  <si>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</si>
  <si>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</si>
  <si>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</si>
  <si>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</si>
  <si>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</si>
  <si>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</si>
  <si>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</si>
  <si>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</si>
  <si>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>Основное мероприятие «Организация временного трудоустройства граждан района»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</si>
  <si>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</si>
  <si>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</si>
  <si>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</si>
  <si>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</si>
  <si>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</si>
  <si>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</si>
  <si>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</si>
  <si>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</si>
  <si>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</si>
  <si>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</si>
  <si>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13 0 00 00000</t>
  </si>
  <si>
    <t>13 1 00 00000</t>
  </si>
  <si>
    <t>13 1 01 00000</t>
  </si>
  <si>
    <t>13 1 01 С1401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</si>
  <si>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</si>
  <si>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</si>
  <si>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</si>
  <si>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</si>
  <si>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</si>
  <si>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</si>
  <si>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</si>
  <si>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</si>
  <si>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</si>
  <si>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</si>
  <si>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</si>
  <si>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</si>
  <si>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</si>
  <si>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</si>
  <si>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</si>
  <si>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</si>
  <si>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</si>
  <si>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</si>
  <si>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</si>
  <si>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</si>
  <si>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</si>
  <si>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</si>
  <si>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</si>
  <si>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</si>
  <si>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</si>
  <si>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</si>
  <si>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</si>
  <si>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</si>
  <si>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</si>
  <si>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</si>
  <si>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</si>
  <si>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</si>
  <si>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</si>
  <si>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</si>
  <si>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</si>
  <si>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</si>
  <si>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</si>
  <si>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</si>
  <si>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</si>
  <si>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</si>
  <si>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</si>
  <si>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</si>
  <si>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</si>
  <si>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</si>
  <si>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</si>
  <si>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</si>
  <si>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</si>
  <si>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</si>
  <si>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</si>
  <si>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</si>
  <si>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</si>
  <si>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</si>
  <si>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</si>
  <si>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</si>
  <si>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</si>
  <si>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</si>
  <si>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</si>
  <si>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</si>
  <si>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</si>
  <si>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</si>
  <si>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</si>
  <si>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</si>
  <si>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</si>
  <si>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</si>
  <si>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</si>
  <si>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</si>
  <si>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</si>
  <si>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</si>
  <si>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</si>
  <si>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</si>
  <si>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</si>
  <si>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</si>
  <si>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</si>
  <si>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</si>
  <si>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</si>
  <si>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</si>
  <si>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</si>
  <si>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</si>
  <si>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</si>
  <si>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</si>
  <si>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</si>
  <si>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</si>
  <si>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</si>
  <si>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</si>
  <si>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</si>
  <si>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</si>
  <si>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</si>
  <si>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</si>
  <si>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</si>
  <si>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</si>
  <si>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</si>
  <si>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</si>
  <si>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</si>
  <si>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</si>
  <si>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</si>
  <si>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</si>
  <si>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</si>
  <si>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</si>
  <si>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</si>
  <si>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</si>
  <si>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</si>
  <si>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</si>
  <si>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</si>
  <si>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</si>
  <si>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</si>
  <si>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</si>
  <si>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</si>
  <si>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</si>
  <si>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</si>
  <si>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</si>
  <si>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</si>
  <si>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</si>
  <si>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</si>
  <si>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</si>
  <si>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</si>
  <si>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</si>
  <si>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</si>
  <si>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</si>
  <si>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</si>
  <si>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</si>
  <si>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</si>
  <si>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</si>
  <si>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</si>
  <si>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</si>
  <si>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</si>
  <si>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</si>
  <si>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</si>
  <si>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</si>
  <si>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</si>
  <si>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</si>
  <si>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</si>
  <si>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</si>
  <si>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</si>
  <si>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</si>
  <si>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</si>
  <si>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</si>
  <si>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>03 2 01 С1401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</si>
  <si>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</si>
  <si>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</si>
  <si>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</si>
  <si>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</si>
  <si>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</si>
  <si>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</si>
  <si>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</si>
  <si>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</si>
  <si>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</si>
  <si>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</si>
  <si>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</si>
  <si>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</si>
  <si>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</si>
  <si>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</si>
  <si>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</si>
  <si>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</si>
  <si>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</si>
  <si>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</si>
  <si>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</si>
  <si>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</si>
  <si>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</si>
  <si>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</si>
  <si>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</si>
  <si>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</si>
  <si>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</si>
  <si>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</si>
  <si>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</si>
  <si>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</si>
  <si>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</si>
  <si>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</si>
  <si>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</si>
  <si>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</si>
  <si>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</si>
  <si>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</si>
  <si>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</si>
  <si>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</si>
  <si>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</si>
  <si>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</si>
  <si>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</si>
  <si>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</si>
  <si>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</si>
  <si>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</si>
  <si>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</si>
  <si>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</si>
  <si>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</si>
  <si>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</si>
  <si>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</si>
  <si>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</si>
  <si>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</si>
  <si>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</si>
  <si>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</si>
  <si>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</si>
  <si>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</si>
  <si>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</si>
  <si>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</si>
  <si>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</si>
  <si>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</si>
  <si>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</si>
  <si>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</si>
  <si>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</si>
  <si>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</si>
  <si>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</si>
  <si>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</si>
  <si>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</si>
  <si>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</si>
  <si>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</si>
  <si>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</si>
  <si>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</si>
  <si>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</si>
  <si>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</si>
  <si>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</si>
  <si>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</si>
  <si>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</si>
  <si>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</si>
  <si>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</si>
  <si>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</si>
  <si>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</si>
  <si>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</si>
  <si>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</si>
  <si>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</si>
  <si>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</si>
  <si>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</si>
  <si>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</si>
  <si>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</si>
  <si>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</si>
  <si>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</si>
  <si>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</si>
  <si>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</si>
  <si>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</si>
  <si>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</si>
  <si>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</si>
  <si>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</si>
  <si>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</si>
  <si>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</si>
  <si>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</si>
  <si>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</si>
  <si>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</si>
  <si>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</si>
  <si>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</si>
  <si>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</si>
  <si>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</si>
  <si>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</si>
  <si>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</si>
  <si>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</si>
  <si>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</si>
  <si>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</si>
  <si>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</si>
  <si>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</si>
  <si>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</si>
  <si>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</si>
  <si>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</si>
  <si>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</si>
  <si>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</si>
  <si>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ВСЕГО ДОХОДОВ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</si>
  <si>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</si>
  <si>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</si>
  <si>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</si>
  <si>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</si>
  <si>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</si>
  <si>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</si>
  <si>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</si>
  <si>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</si>
  <si>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</si>
  <si>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</si>
  <si>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</si>
  <si>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</si>
  <si>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</si>
  <si>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</si>
  <si>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</si>
  <si>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</si>
  <si>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</si>
  <si>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</si>
  <si>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</si>
  <si>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</si>
  <si>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</si>
  <si>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</si>
  <si>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</si>
  <si>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</si>
  <si>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</si>
  <si>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</si>
  <si>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</si>
  <si>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</si>
  <si>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</si>
  <si>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</si>
  <si>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</si>
  <si>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</si>
  <si>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</si>
  <si>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</si>
  <si>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</si>
  <si>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</si>
  <si>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</si>
  <si>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</si>
  <si>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</si>
  <si>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</si>
  <si>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</si>
  <si>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</si>
  <si>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</si>
  <si>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</si>
  <si>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</si>
  <si>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</si>
  <si>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</si>
  <si>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</si>
  <si>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</si>
  <si>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</si>
  <si>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</si>
  <si>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</si>
  <si>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</si>
  <si>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77 2 00 П1490</t>
  </si>
  <si>
    <t>1 01 02020 01 0000 110</t>
  </si>
  <si>
    <t>1 01 01030 01 0000 110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</si>
  <si>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</si>
  <si>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</si>
  <si>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</si>
  <si>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</si>
  <si>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</si>
  <si>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</si>
  <si>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</si>
  <si>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</si>
  <si>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</si>
  <si>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</si>
  <si>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Плата за выбросы загрязняющих веществ в атмосферный воздух передвижными объектами</t>
  </si>
  <si>
    <t>1 03 00000 00 0000 000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</si>
  <si>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</si>
  <si>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</si>
  <si>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</si>
  <si>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Содержание работников осуществляющих отдельные государственные полномочия по организации и проведенитю мероприятий по отлову и содержанию безнадзорных животных</t>
  </si>
  <si>
    <t>Отлов и содержание безнадзорных животных</t>
  </si>
  <si>
    <t>77 2 00 12712</t>
  </si>
  <si>
    <t>1 12 01020 01 0000 120</t>
  </si>
  <si>
    <t>№ п/п</t>
  </si>
  <si>
    <t>11 2 02 П1424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</si>
  <si>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</si>
  <si>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</si>
  <si>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</si>
  <si>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</si>
  <si>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1 16 25050 01 0000 140</t>
  </si>
  <si>
    <t>Денежные взыскания (штрафы) за нарушение законодательства в области охраны окружающей среды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</si>
  <si>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</si>
  <si>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</si>
  <si>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</si>
  <si>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</si>
  <si>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Сумма          на 2018 год</t>
  </si>
  <si>
    <t>Сумма          на 2019 год</t>
  </si>
  <si>
    <t>на 2017 год</t>
  </si>
  <si>
    <t>Санитарно-эпидемиологическое благополучие</t>
  </si>
  <si>
    <t>Здравоохранение</t>
  </si>
  <si>
    <t>Дополнительное образование детей</t>
  </si>
  <si>
    <t>Прочие доходы от оказания платных услуг (работ) получателями средств бюджетов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</si>
  <si>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</si>
  <si>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1. Привлечение внутренних заимствований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</si>
  <si>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</si>
  <si>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</si>
  <si>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</si>
  <si>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</si>
  <si>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</si>
  <si>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</si>
  <si>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Октябрьского района Курской области </t>
  </si>
  <si>
    <t>-</t>
  </si>
  <si>
    <t>Администрация Октябрьского района Курской области</t>
  </si>
  <si>
    <t>13</t>
  </si>
  <si>
    <t>16 0 00 00000</t>
  </si>
  <si>
    <t>16 1 00 00000</t>
  </si>
  <si>
    <t>16 1 02 00000</t>
  </si>
  <si>
    <t>Муниципальная  программа  «Социальное развитие села в Октябрьском районе Курской области»</t>
  </si>
  <si>
    <t>Подпрограмма «Устойчивое развитие сельских территорий» муниципальной  программы  «Социальное развитие села в Октябрьском районе Курской области»</t>
  </si>
  <si>
    <t>Основное мероприятие «Обустройство сельских территорий объектами социальной и инженерной инфраструктуры, автомобильными дорогами»</t>
  </si>
  <si>
    <t>07 3 01 С1417</t>
  </si>
  <si>
    <t>Создание условий для развития социальной и инженерной инфраструктуры муниципальных образований</t>
  </si>
  <si>
    <t>06 1 00 00000</t>
  </si>
  <si>
    <t xml:space="preserve"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
</t>
  </si>
  <si>
    <t>Основное мероприятие «Обеспечение населения экологически чистой питьевой водой»</t>
  </si>
  <si>
    <t>бюджета Октябрьского района Курской области на плановый период  2018 и 2019  годов</t>
  </si>
  <si>
    <t xml:space="preserve">Октябрьского района Курской области на 2017 год </t>
  </si>
  <si>
    <t>Объем привлечения средств в 2018г.</t>
  </si>
  <si>
    <t>Объем привлечения средств в 2019г.</t>
  </si>
  <si>
    <t>на плановый период 2018 и 2019 годов</t>
  </si>
  <si>
    <t>Объем погашения средств        в 2018 г.</t>
  </si>
  <si>
    <t>Объем погашения средств        в 2019 г.</t>
  </si>
  <si>
    <t>Сумма, 2018 год, руб.</t>
  </si>
  <si>
    <t xml:space="preserve"> Сумма 2019  г.руб.</t>
  </si>
  <si>
    <t>Сумма на 2019 год руб.</t>
  </si>
  <si>
    <t>Сумма на 2018 год руб.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</si>
  <si>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плановый период 2018 и 2019  годов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</si>
  <si>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</si>
  <si>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15 4 00 00000</t>
  </si>
  <si>
    <t>15 4 01 00000</t>
  </si>
  <si>
    <t>15 1 01 С1436</t>
  </si>
  <si>
    <t>Подпрограмма "Содействие временной занятости отдельных категорий граждан" муниципальной программы "Развитие экономики Октябрьского района Курской области"</t>
  </si>
  <si>
    <t>Муниципальная программа "Развитие экономики Октябрьского района Курской области"</t>
  </si>
  <si>
    <t>Муниципальная программа  "АПК "Безопасный город" на территории Октябрьского района Курской области"</t>
  </si>
  <si>
    <t>Подпрограмма «"Внедрение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</si>
  <si>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"Обеспечение эффективного функционирования системы ЕДДС Октябрьского района Курской области"</t>
  </si>
  <si>
    <t>03 3 02 00000</t>
  </si>
  <si>
    <t>Основное мероприятие «Социальная поддержка работников организаций дополнительного образования»</t>
  </si>
  <si>
    <t>03 3 02 13070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</si>
  <si>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 образовательных организаций</t>
  </si>
  <si>
    <t xml:space="preserve">11 3 00 00000 </t>
  </si>
  <si>
    <t>11 3 01 00000</t>
  </si>
  <si>
    <t>11 3 01 С1459</t>
  </si>
  <si>
    <t>Основное мероприятие "Проведение мероприятий в области безопасности дорожного движения"</t>
  </si>
  <si>
    <t>Обеспечение безопасности дорожного движения на автомобильных дорогах местного значения</t>
  </si>
  <si>
    <t>11 3 02 00000</t>
  </si>
  <si>
    <t>Основное мероприятие "Поддержание надлежащего технического состояния элементов обустройства автомобильных дорог"</t>
  </si>
  <si>
    <t>11 3 02 С1459</t>
  </si>
  <si>
    <t>77 2 00 13220</t>
  </si>
  <si>
    <t>77 2  00 13170</t>
  </si>
  <si>
    <t>77 2 00 13170</t>
  </si>
  <si>
    <t>77 2 00 13180</t>
  </si>
  <si>
    <t>77 2 00 13200</t>
  </si>
  <si>
    <t>77 2 00 С1404</t>
  </si>
  <si>
    <t>77 2  00 С1445</t>
  </si>
  <si>
    <t>77 2 00 С1445</t>
  </si>
  <si>
    <t>77 2 00 11170</t>
  </si>
  <si>
    <t>77 2  00 13150</t>
  </si>
  <si>
    <t>77 2 00 13150</t>
  </si>
  <si>
    <t>77 2 00  13160</t>
  </si>
  <si>
    <t>77 2 03 13160</t>
  </si>
  <si>
    <t>77 2 00 13160</t>
  </si>
  <si>
    <t>77 2 00 11180</t>
  </si>
  <si>
    <t>77 2  00 11180</t>
  </si>
  <si>
    <t>77 2 00 11130</t>
  </si>
  <si>
    <t>77 2 00  13190</t>
  </si>
  <si>
    <t>77 2  00 13190</t>
  </si>
  <si>
    <t>77 2  00 13360</t>
  </si>
  <si>
    <t>77 2 00 13360</t>
  </si>
  <si>
    <t>77 2 00 13310</t>
  </si>
  <si>
    <t>Прогнозируемое поступление доходов в бюджет Октябрьского района Курской области в 2018  и 2019 годах</t>
  </si>
  <si>
    <t>Октябрьского района Курской области  на плановый период 2018 и 2019 годов</t>
  </si>
  <si>
    <t xml:space="preserve">  на плановый период 2018 и 2019 годов</t>
  </si>
  <si>
    <t xml:space="preserve"> Сумма 2018  г.руб.</t>
  </si>
  <si>
    <t>Сумма, 2019 год, руб.</t>
  </si>
  <si>
    <t>16 1 02 L0180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</si>
  <si>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</si>
  <si>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</si>
  <si>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Муниципальная программа "Развитие транспортной системы и обеспечение перевозки пассажиров в Октябрьском районе Курской области и безопасности дорожного движения"</t>
  </si>
  <si>
    <r>
      <t>Подпрограмма «Управление муниципальной программой ,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</si>
  <si>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r>
      <t>Дотации бюджетам  бюджетной системы  Российской Федерации</t>
    </r>
    <r>
      <rPr>
        <sz val="10"/>
        <color indexed="8"/>
        <rFont val="Times New Roman"/>
        <family val="1"/>
      </rPr>
      <t xml:space="preserve">  </t>
    </r>
  </si>
  <si>
    <t>Субвенции бюджетам  муниципальных районов на государственную регистрацию актов гражданского состояния</t>
  </si>
  <si>
    <t xml:space="preserve">Субвенции  бюджетам на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</si>
  <si>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</si>
  <si>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77 2 00 S3600</t>
  </si>
  <si>
    <t>Мероприятия по выполнению кадастровых работ в соответствии с Федеральным законом от 24.07.2007 г. № 221-ФЗ "О государственном кадастре недвижимости"</t>
  </si>
  <si>
    <r>
      <t>Субвенции бюджетам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</si>
  <si>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Муниципальная программа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</si>
  <si>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 "</t>
  </si>
  <si>
    <t xml:space="preserve">Муниципальная  программа 
«Развитие образования в Октябрьском районе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</si>
  <si>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в Октябрьском районе Курской области»
</t>
  </si>
  <si>
    <t xml:space="preserve">Муниципальная  программа 
«Развитие образования в Октябрьском районе Курской области»
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</si>
  <si>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</t>
  </si>
  <si>
    <t xml:space="preserve">Подпрограмма «Развитие дошкольного и общего
образования детей» муниципальной программы
«Развитие образования в Октябрьском районе Курской области»
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</si>
  <si>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 Октябрьском районе Курской области»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</si>
  <si>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
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</si>
  <si>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
</t>
  </si>
  <si>
    <t>Основное мероприятие «Укрепление материально-технической базы учреждений образования, подведомственных Администрации в  Октябрьском районе Курской области и прочие мероприятия»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</si>
  <si>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
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</si>
  <si>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
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</si>
  <si>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</si>
  <si>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области"</t>
  </si>
  <si>
    <t xml:space="preserve">Подпрограмма «Развитие дошкольного и общего
образования детей» муниципальной программы
«Развитие образования в  Октябрьском районе Курской области»
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</si>
  <si>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 Октябрьском районе Курской области»
</t>
  </si>
  <si>
    <t xml:space="preserve">Приложение №2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</si>
  <si>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>Приложение № 6 к решению Представительного Собрания Октябрьского района  Курской области   "О бюджете Октябрьского района Курской области на 2017 год и на плановый период 2018 и 2019 годов" от 22.12.2016г. № 150</t>
  </si>
  <si>
    <t xml:space="preserve">Приложение №9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</si>
  <si>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№17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</si>
  <si>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>Муниципальная программа Октябрьского района Курской области «Сохранение и развитие архивного дела  в  Октябрьском  районе»</t>
  </si>
  <si>
    <t xml:space="preserve">Приложение №7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№150 </t>
  </si>
  <si>
    <t>Обеспечение деятельности Администрации Октябрьского района Курской области</t>
  </si>
  <si>
    <t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</t>
  </si>
  <si>
    <t>Подпрограмма «Развитие дошкольного и общего
образования детей» муниципальной программы
«Развитие образования в  Октябрьском районе Курской области»</t>
  </si>
  <si>
    <t>Муниципальная  программа 
«Развитие образования в Октябрьском районе Курской области»</t>
  </si>
  <si>
    <t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</t>
  </si>
  <si>
    <t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</si>
  <si>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Основное мероприятие «Организация оздоровления и отдыха детей».</t>
  </si>
  <si>
    <t>Подпрограмма «Развитие дошкольного и общего
образования детей» муниципальной программы
«Развитие образования в Октябрьском районе Курской области»</t>
  </si>
  <si>
    <t>Основное мероприятие «Обеспечение жильем отдельных категорий граждан»</t>
  </si>
  <si>
    <t>Содержание ребенка в семье опекуна  и приемной семье, а также вознаграждение, причитающееся приемному родителю</t>
  </si>
  <si>
    <t>Доходы от оказания платных услуг (работ)</t>
  </si>
  <si>
    <t>Прочие доходы от оказания платных услуг (работ)</t>
  </si>
  <si>
    <t>1 13 01000 00 0000 130</t>
  </si>
  <si>
    <t>1 13 01990 00 0000 130</t>
  </si>
  <si>
    <t>1 13 01995 05 0000 130</t>
  </si>
  <si>
    <t>2 02 15001 00 0000 151</t>
  </si>
  <si>
    <t>2 02 15001 05 0000 151</t>
  </si>
  <si>
    <t>2 02 35930 05 0000 151</t>
  </si>
  <si>
    <t>2 02 35930 00 0000 151</t>
  </si>
  <si>
    <t>2 02 30013 05 0000 151</t>
  </si>
  <si>
    <t>2 02 30013 00 0000 151</t>
  </si>
  <si>
    <t>2 02 30027 05 0000 151</t>
  </si>
  <si>
    <t>2 02 30027 00 0000 151</t>
  </si>
  <si>
    <t>2 02 39999 05 0000 151</t>
  </si>
  <si>
    <t>2 02 39999 00 0000 151</t>
  </si>
  <si>
    <t>2 02 10000 00 0000 151</t>
  </si>
  <si>
    <t>2 02 30000 00 0000 151</t>
  </si>
  <si>
    <t>Приложение №8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(в ред.решения №169 от 19.05.2017г)</t>
  </si>
  <si>
    <t>Приложение №10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(в  редакции решения от 19.05.17г. № 169)</t>
  </si>
  <si>
    <t xml:space="preserve">                 Ведомственная структура </t>
  </si>
  <si>
    <t xml:space="preserve">                     расходов бюджета Октябрьского района Курской области </t>
  </si>
  <si>
    <t>Приложение №12 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 22.12.2016г. № 150 в редакции решения от 19.05.17г. №169)</t>
  </si>
  <si>
    <t>вид рас-хода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</si>
</sst>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3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3" fillId="32" borderId="10" xfId="0" applyNumberFormat="1" applyFont="1" applyFill="1" applyBorder="1" applyAlignment="1">
      <alignment horizontal="center" vertical="center"/>
    </xf>
    <xf numFmtId="172" fontId="13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49" fontId="66" fillId="32" borderId="10" xfId="0" applyNumberFormat="1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 wrapText="1"/>
    </xf>
    <xf numFmtId="2" fontId="66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7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17" fillId="0" borderId="18" xfId="0" applyFont="1" applyFill="1" applyBorder="1" applyAlignment="1">
      <alignment horizontal="justify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67" fillId="0" borderId="10" xfId="0" applyFont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7" fillId="0" borderId="10" xfId="0" applyFont="1" applyBorder="1" applyAlignment="1">
      <alignment vertical="top" wrapText="1"/>
    </xf>
    <xf numFmtId="2" fontId="6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23" xfId="0" applyFont="1" applyBorder="1" applyAlignment="1">
      <alignment horizontal="center" vertical="center" wrapText="1"/>
    </xf>
    <xf numFmtId="172" fontId="69" fillId="32" borderId="10" xfId="0" applyNumberFormat="1" applyFont="1" applyFill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top" wrapText="1"/>
    </xf>
    <xf numFmtId="49" fontId="66" fillId="32" borderId="10" xfId="0" applyNumberFormat="1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1" fillId="0" borderId="10" xfId="42" applyFont="1" applyBorder="1" applyAlignment="1" applyProtection="1">
      <alignment horizontal="left" vertical="top" wrapText="1"/>
      <protection/>
    </xf>
    <xf numFmtId="0" fontId="65" fillId="0" borderId="2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7" fillId="0" borderId="10" xfId="0" applyFont="1" applyBorder="1" applyAlignment="1">
      <alignment/>
    </xf>
    <xf numFmtId="0" fontId="21" fillId="0" borderId="0" xfId="0" applyFont="1" applyAlignment="1">
      <alignment/>
    </xf>
    <xf numFmtId="0" fontId="71" fillId="0" borderId="0" xfId="0" applyFont="1" applyAlignment="1">
      <alignment/>
    </xf>
    <xf numFmtId="0" fontId="20" fillId="0" borderId="0" xfId="0" applyFont="1" applyAlignment="1">
      <alignment vertical="center"/>
    </xf>
    <xf numFmtId="49" fontId="22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172" fontId="18" fillId="32" borderId="10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/>
    </xf>
    <xf numFmtId="0" fontId="67" fillId="0" borderId="25" xfId="0" applyFont="1" applyBorder="1" applyAlignment="1">
      <alignment wrapText="1"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49" fontId="13" fillId="32" borderId="24" xfId="0" applyNumberFormat="1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49" fontId="14" fillId="32" borderId="24" xfId="0" applyNumberFormat="1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/>
    </xf>
    <xf numFmtId="172" fontId="13" fillId="3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view="pageBreakPreview" zoomScale="82" zoomScaleNormal="75" zoomScaleSheetLayoutView="82" zoomScalePageLayoutView="60" workbookViewId="0" topLeftCell="A103">
      <selection activeCell="D129" sqref="D129"/>
    </sheetView>
  </sheetViews>
  <sheetFormatPr defaultColWidth="9.140625" defaultRowHeight="15"/>
  <cols>
    <col min="1" max="1" width="85.140625" style="0" customWidth="1"/>
    <col min="2" max="2" width="5.140625" style="0" customWidth="1"/>
    <col min="3" max="3" width="4.8515625" style="0" customWidth="1"/>
    <col min="4" max="4" width="15.28125" style="0" customWidth="1"/>
    <col min="5" max="5" width="4.140625" style="0" customWidth="1"/>
    <col min="6" max="6" width="14.57421875" style="0" customWidth="1"/>
  </cols>
  <sheetData>
    <row r="1" spans="1:6" ht="3.75" customHeight="1">
      <c r="A1" s="9"/>
      <c r="B1" s="199" t="s">
        <v>795</v>
      </c>
      <c r="C1" s="199"/>
      <c r="D1" s="199"/>
      <c r="E1" s="199"/>
      <c r="F1" s="199"/>
    </row>
    <row r="2" spans="1:6" ht="15">
      <c r="A2" s="9"/>
      <c r="B2" s="199"/>
      <c r="C2" s="199"/>
      <c r="D2" s="199"/>
      <c r="E2" s="199"/>
      <c r="F2" s="199"/>
    </row>
    <row r="3" spans="1:6" ht="9.75" customHeight="1">
      <c r="A3" s="9"/>
      <c r="B3" s="199"/>
      <c r="C3" s="199"/>
      <c r="D3" s="199"/>
      <c r="E3" s="199"/>
      <c r="F3" s="199"/>
    </row>
    <row r="4" spans="1:6" ht="15">
      <c r="A4" s="9"/>
      <c r="B4" s="199"/>
      <c r="C4" s="199"/>
      <c r="D4" s="199"/>
      <c r="E4" s="199"/>
      <c r="F4" s="199"/>
    </row>
    <row r="5" spans="1:6" ht="15">
      <c r="A5" s="9"/>
      <c r="B5" s="199"/>
      <c r="C5" s="199"/>
      <c r="D5" s="199"/>
      <c r="E5" s="199"/>
      <c r="F5" s="199"/>
    </row>
    <row r="6" spans="1:6" ht="15">
      <c r="A6" s="9"/>
      <c r="B6" s="199"/>
      <c r="C6" s="199"/>
      <c r="D6" s="199"/>
      <c r="E6" s="199"/>
      <c r="F6" s="199"/>
    </row>
    <row r="7" spans="1:6" ht="75.75" customHeight="1">
      <c r="A7" s="9" t="s">
        <v>239</v>
      </c>
      <c r="B7" s="199"/>
      <c r="C7" s="199"/>
      <c r="D7" s="199"/>
      <c r="E7" s="199"/>
      <c r="F7" s="199"/>
    </row>
    <row r="8" spans="1:6" ht="9" customHeight="1">
      <c r="A8" s="9"/>
      <c r="B8" s="199"/>
      <c r="C8" s="199"/>
      <c r="D8" s="199"/>
      <c r="E8" s="199"/>
      <c r="F8" s="199"/>
    </row>
    <row r="9" spans="1:6" ht="18.75">
      <c r="A9" s="195" t="s">
        <v>18</v>
      </c>
      <c r="B9" s="196"/>
      <c r="C9" s="196"/>
      <c r="D9" s="196"/>
      <c r="E9" s="196"/>
      <c r="F9" s="16"/>
    </row>
    <row r="10" spans="1:6" ht="18.75">
      <c r="A10" s="197" t="s">
        <v>97</v>
      </c>
      <c r="B10" s="198"/>
      <c r="C10" s="198"/>
      <c r="D10" s="198"/>
      <c r="E10" s="198"/>
      <c r="F10" s="16"/>
    </row>
    <row r="11" spans="1:6" ht="18.75">
      <c r="A11" s="195" t="s">
        <v>98</v>
      </c>
      <c r="B11" s="195"/>
      <c r="C11" s="195"/>
      <c r="D11" s="195"/>
      <c r="E11" s="195"/>
      <c r="F11" s="195"/>
    </row>
    <row r="12" spans="1:6" ht="18.75">
      <c r="A12" s="195" t="s">
        <v>702</v>
      </c>
      <c r="B12" s="195"/>
      <c r="C12" s="195"/>
      <c r="D12" s="195"/>
      <c r="E12" s="195"/>
      <c r="F12" s="195"/>
    </row>
    <row r="13" spans="1:6" ht="15">
      <c r="A13" s="143" t="s">
        <v>165</v>
      </c>
      <c r="B13" s="48" t="s">
        <v>166</v>
      </c>
      <c r="C13" s="48" t="s">
        <v>167</v>
      </c>
      <c r="D13" s="48" t="s">
        <v>168</v>
      </c>
      <c r="E13" s="48" t="s">
        <v>169</v>
      </c>
      <c r="F13" s="48" t="s">
        <v>170</v>
      </c>
    </row>
    <row r="14" spans="1:6" ht="15">
      <c r="A14" s="38" t="s">
        <v>171</v>
      </c>
      <c r="B14" s="28"/>
      <c r="C14" s="28"/>
      <c r="D14" s="28"/>
      <c r="E14" s="28"/>
      <c r="F14" s="25">
        <f>SUM(F15+F132+F145+F186+F218+F292+F334+F398+F405+F326)</f>
        <v>413122404</v>
      </c>
    </row>
    <row r="15" spans="1:6" ht="15">
      <c r="A15" s="38" t="s">
        <v>172</v>
      </c>
      <c r="B15" s="33" t="s">
        <v>173</v>
      </c>
      <c r="C15" s="33"/>
      <c r="D15" s="33"/>
      <c r="E15" s="33"/>
      <c r="F15" s="25">
        <f>SUM(F16+F21+F27+F59+F69+F64)</f>
        <v>38673414</v>
      </c>
    </row>
    <row r="16" spans="1:6" ht="33" customHeight="1">
      <c r="A16" s="38" t="s">
        <v>174</v>
      </c>
      <c r="B16" s="33" t="s">
        <v>173</v>
      </c>
      <c r="C16" s="33" t="s">
        <v>175</v>
      </c>
      <c r="D16" s="33"/>
      <c r="E16" s="33"/>
      <c r="F16" s="25">
        <f>SUM(F17)</f>
        <v>1259800</v>
      </c>
    </row>
    <row r="17" spans="1:6" ht="15">
      <c r="A17" s="35" t="s">
        <v>227</v>
      </c>
      <c r="B17" s="28" t="s">
        <v>173</v>
      </c>
      <c r="C17" s="28" t="s">
        <v>175</v>
      </c>
      <c r="D17" s="28" t="s">
        <v>270</v>
      </c>
      <c r="E17" s="28"/>
      <c r="F17" s="26">
        <f>SUM(F18)</f>
        <v>1259800</v>
      </c>
    </row>
    <row r="18" spans="1:6" ht="15">
      <c r="A18" s="35" t="s">
        <v>228</v>
      </c>
      <c r="B18" s="28" t="s">
        <v>173</v>
      </c>
      <c r="C18" s="28" t="s">
        <v>175</v>
      </c>
      <c r="D18" s="28" t="s">
        <v>271</v>
      </c>
      <c r="E18" s="28"/>
      <c r="F18" s="26">
        <f>SUM(F19)</f>
        <v>1259800</v>
      </c>
    </row>
    <row r="19" spans="1:6" ht="15">
      <c r="A19" s="35" t="s">
        <v>247</v>
      </c>
      <c r="B19" s="28" t="s">
        <v>173</v>
      </c>
      <c r="C19" s="28" t="s">
        <v>175</v>
      </c>
      <c r="D19" s="28" t="s">
        <v>272</v>
      </c>
      <c r="E19" s="28"/>
      <c r="F19" s="26">
        <f>SUM(F20)</f>
        <v>1259800</v>
      </c>
    </row>
    <row r="20" spans="1:6" ht="45">
      <c r="A20" s="35" t="s">
        <v>248</v>
      </c>
      <c r="B20" s="28" t="s">
        <v>173</v>
      </c>
      <c r="C20" s="28" t="s">
        <v>175</v>
      </c>
      <c r="D20" s="28" t="s">
        <v>272</v>
      </c>
      <c r="E20" s="28" t="s">
        <v>176</v>
      </c>
      <c r="F20" s="26">
        <v>1259800</v>
      </c>
    </row>
    <row r="21" spans="1:6" ht="33.75" customHeight="1">
      <c r="A21" s="38" t="s">
        <v>177</v>
      </c>
      <c r="B21" s="33" t="s">
        <v>173</v>
      </c>
      <c r="C21" s="33" t="s">
        <v>178</v>
      </c>
      <c r="D21" s="33"/>
      <c r="E21" s="33"/>
      <c r="F21" s="25">
        <f>SUM(,F22)</f>
        <v>1030000</v>
      </c>
    </row>
    <row r="22" spans="1:6" ht="15">
      <c r="A22" s="157" t="s">
        <v>106</v>
      </c>
      <c r="B22" s="28" t="s">
        <v>173</v>
      </c>
      <c r="C22" s="28" t="s">
        <v>178</v>
      </c>
      <c r="D22" s="28" t="s">
        <v>273</v>
      </c>
      <c r="E22" s="28"/>
      <c r="F22" s="26">
        <f>SUM(F23)</f>
        <v>1030000</v>
      </c>
    </row>
    <row r="23" spans="1:6" ht="15">
      <c r="A23" s="35" t="s">
        <v>261</v>
      </c>
      <c r="B23" s="28" t="s">
        <v>173</v>
      </c>
      <c r="C23" s="28" t="s">
        <v>178</v>
      </c>
      <c r="D23" s="28" t="s">
        <v>274</v>
      </c>
      <c r="E23" s="28"/>
      <c r="F23" s="26">
        <f>SUM(F24)</f>
        <v>1030000</v>
      </c>
    </row>
    <row r="24" spans="1:6" ht="15">
      <c r="A24" s="35" t="s">
        <v>247</v>
      </c>
      <c r="B24" s="28" t="s">
        <v>173</v>
      </c>
      <c r="C24" s="28" t="s">
        <v>178</v>
      </c>
      <c r="D24" s="28" t="s">
        <v>275</v>
      </c>
      <c r="E24" s="28"/>
      <c r="F24" s="26">
        <f>SUM(F25:F26,)</f>
        <v>1030000</v>
      </c>
    </row>
    <row r="25" spans="1:6" ht="45">
      <c r="A25" s="35" t="s">
        <v>248</v>
      </c>
      <c r="B25" s="28" t="s">
        <v>173</v>
      </c>
      <c r="C25" s="28" t="s">
        <v>178</v>
      </c>
      <c r="D25" s="28" t="s">
        <v>275</v>
      </c>
      <c r="E25" s="28" t="s">
        <v>176</v>
      </c>
      <c r="F25" s="26">
        <v>898500</v>
      </c>
    </row>
    <row r="26" spans="1:6" ht="15">
      <c r="A26" s="35" t="s">
        <v>123</v>
      </c>
      <c r="B26" s="28" t="s">
        <v>173</v>
      </c>
      <c r="C26" s="28" t="s">
        <v>178</v>
      </c>
      <c r="D26" s="28" t="s">
        <v>275</v>
      </c>
      <c r="E26" s="28" t="s">
        <v>179</v>
      </c>
      <c r="F26" s="26">
        <v>131500</v>
      </c>
    </row>
    <row r="27" spans="1:6" ht="42.75">
      <c r="A27" s="38" t="s">
        <v>182</v>
      </c>
      <c r="B27" s="33" t="s">
        <v>173</v>
      </c>
      <c r="C27" s="33" t="s">
        <v>183</v>
      </c>
      <c r="D27" s="33"/>
      <c r="E27" s="33"/>
      <c r="F27" s="25">
        <f>SUM(F28+F39+F49+F55+F44)</f>
        <v>19527285</v>
      </c>
    </row>
    <row r="28" spans="1:6" ht="30.75" customHeight="1">
      <c r="A28" s="38" t="s">
        <v>238</v>
      </c>
      <c r="B28" s="33" t="s">
        <v>173</v>
      </c>
      <c r="C28" s="33" t="s">
        <v>183</v>
      </c>
      <c r="D28" s="32" t="s">
        <v>276</v>
      </c>
      <c r="E28" s="33"/>
      <c r="F28" s="25">
        <f>SUM(F29+F33)</f>
        <v>2370000</v>
      </c>
    </row>
    <row r="29" spans="1:6" ht="45">
      <c r="A29" s="39" t="s">
        <v>277</v>
      </c>
      <c r="B29" s="27" t="s">
        <v>173</v>
      </c>
      <c r="C29" s="28" t="s">
        <v>183</v>
      </c>
      <c r="D29" s="30" t="s">
        <v>278</v>
      </c>
      <c r="E29" s="28"/>
      <c r="F29" s="26">
        <f>SUM(F31)</f>
        <v>1422000</v>
      </c>
    </row>
    <row r="30" spans="1:6" ht="30">
      <c r="A30" s="39" t="s">
        <v>279</v>
      </c>
      <c r="B30" s="27" t="s">
        <v>173</v>
      </c>
      <c r="C30" s="28" t="s">
        <v>183</v>
      </c>
      <c r="D30" s="30" t="s">
        <v>280</v>
      </c>
      <c r="E30" s="28"/>
      <c r="F30" s="26">
        <f>SUM(F31)</f>
        <v>1422000</v>
      </c>
    </row>
    <row r="31" spans="1:6" ht="30">
      <c r="A31" s="35" t="s">
        <v>256</v>
      </c>
      <c r="B31" s="27" t="s">
        <v>173</v>
      </c>
      <c r="C31" s="28" t="s">
        <v>183</v>
      </c>
      <c r="D31" s="30" t="s">
        <v>281</v>
      </c>
      <c r="E31" s="28"/>
      <c r="F31" s="26">
        <f>SUM(F32:F32)</f>
        <v>1422000</v>
      </c>
    </row>
    <row r="32" spans="1:6" ht="45">
      <c r="A32" s="35" t="s">
        <v>248</v>
      </c>
      <c r="B32" s="27" t="s">
        <v>173</v>
      </c>
      <c r="C32" s="28" t="s">
        <v>183</v>
      </c>
      <c r="D32" s="30" t="s">
        <v>281</v>
      </c>
      <c r="E32" s="28" t="s">
        <v>176</v>
      </c>
      <c r="F32" s="26">
        <v>1422000</v>
      </c>
    </row>
    <row r="33" spans="1:6" ht="60">
      <c r="A33" s="35" t="s">
        <v>83</v>
      </c>
      <c r="B33" s="28" t="s">
        <v>173</v>
      </c>
      <c r="C33" s="28" t="s">
        <v>183</v>
      </c>
      <c r="D33" s="30" t="s">
        <v>282</v>
      </c>
      <c r="E33" s="28"/>
      <c r="F33" s="26">
        <f>SUM(F35+F37)</f>
        <v>948000</v>
      </c>
    </row>
    <row r="34" spans="1:6" ht="30">
      <c r="A34" s="35" t="s">
        <v>283</v>
      </c>
      <c r="B34" s="28" t="s">
        <v>173</v>
      </c>
      <c r="C34" s="28" t="s">
        <v>183</v>
      </c>
      <c r="D34" s="30" t="s">
        <v>284</v>
      </c>
      <c r="E34" s="28"/>
      <c r="F34" s="26">
        <f>SUM(F35+F37)</f>
        <v>948000</v>
      </c>
    </row>
    <row r="35" spans="1:6" ht="30">
      <c r="A35" s="35" t="s">
        <v>249</v>
      </c>
      <c r="B35" s="28" t="s">
        <v>173</v>
      </c>
      <c r="C35" s="28" t="s">
        <v>183</v>
      </c>
      <c r="D35" s="30" t="s">
        <v>285</v>
      </c>
      <c r="E35" s="28"/>
      <c r="F35" s="26">
        <f>SUM(F36:F36)</f>
        <v>711000</v>
      </c>
    </row>
    <row r="36" spans="1:6" ht="45">
      <c r="A36" s="35" t="s">
        <v>248</v>
      </c>
      <c r="B36" s="28" t="s">
        <v>173</v>
      </c>
      <c r="C36" s="28" t="s">
        <v>183</v>
      </c>
      <c r="D36" s="30" t="s">
        <v>286</v>
      </c>
      <c r="E36" s="28" t="s">
        <v>176</v>
      </c>
      <c r="F36" s="26">
        <v>711000</v>
      </c>
    </row>
    <row r="37" spans="1:6" ht="30">
      <c r="A37" s="35" t="s">
        <v>222</v>
      </c>
      <c r="B37" s="28" t="s">
        <v>173</v>
      </c>
      <c r="C37" s="28" t="s">
        <v>183</v>
      </c>
      <c r="D37" s="30" t="s">
        <v>287</v>
      </c>
      <c r="E37" s="28"/>
      <c r="F37" s="26">
        <f>SUM(F38)</f>
        <v>237000</v>
      </c>
    </row>
    <row r="38" spans="1:6" ht="45">
      <c r="A38" s="35" t="s">
        <v>248</v>
      </c>
      <c r="B38" s="28" t="s">
        <v>173</v>
      </c>
      <c r="C38" s="28" t="s">
        <v>183</v>
      </c>
      <c r="D38" s="30" t="s">
        <v>287</v>
      </c>
      <c r="E38" s="28" t="s">
        <v>176</v>
      </c>
      <c r="F38" s="26">
        <v>237000</v>
      </c>
    </row>
    <row r="39" spans="1:6" ht="33.75" customHeight="1">
      <c r="A39" s="46" t="s">
        <v>213</v>
      </c>
      <c r="B39" s="33" t="s">
        <v>173</v>
      </c>
      <c r="C39" s="33" t="s">
        <v>183</v>
      </c>
      <c r="D39" s="32" t="s">
        <v>288</v>
      </c>
      <c r="E39" s="33"/>
      <c r="F39" s="25">
        <f>SUM(F40)</f>
        <v>189285</v>
      </c>
    </row>
    <row r="40" spans="1:6" ht="45">
      <c r="A40" s="39" t="s">
        <v>289</v>
      </c>
      <c r="B40" s="28" t="s">
        <v>173</v>
      </c>
      <c r="C40" s="28" t="s">
        <v>183</v>
      </c>
      <c r="D40" s="28" t="s">
        <v>290</v>
      </c>
      <c r="E40" s="28"/>
      <c r="F40" s="26">
        <f>SUM(F41)</f>
        <v>189285</v>
      </c>
    </row>
    <row r="41" spans="1:6" ht="45">
      <c r="A41" s="39" t="s">
        <v>291</v>
      </c>
      <c r="B41" s="28" t="s">
        <v>173</v>
      </c>
      <c r="C41" s="28" t="s">
        <v>183</v>
      </c>
      <c r="D41" s="28" t="s">
        <v>292</v>
      </c>
      <c r="E41" s="28"/>
      <c r="F41" s="26">
        <f>SUM(F42)</f>
        <v>189285</v>
      </c>
    </row>
    <row r="42" spans="1:6" ht="15">
      <c r="A42" s="39" t="s">
        <v>162</v>
      </c>
      <c r="B42" s="28" t="s">
        <v>173</v>
      </c>
      <c r="C42" s="28" t="s">
        <v>183</v>
      </c>
      <c r="D42" s="28" t="s">
        <v>293</v>
      </c>
      <c r="E42" s="28"/>
      <c r="F42" s="26">
        <f>SUM(F43:F43)</f>
        <v>189285</v>
      </c>
    </row>
    <row r="43" spans="1:6" ht="45">
      <c r="A43" s="35" t="s">
        <v>248</v>
      </c>
      <c r="B43" s="28" t="s">
        <v>173</v>
      </c>
      <c r="C43" s="28" t="s">
        <v>183</v>
      </c>
      <c r="D43" s="28" t="s">
        <v>294</v>
      </c>
      <c r="E43" s="28" t="s">
        <v>176</v>
      </c>
      <c r="F43" s="26">
        <v>189285</v>
      </c>
    </row>
    <row r="44" spans="1:6" ht="28.5">
      <c r="A44" s="38" t="s">
        <v>375</v>
      </c>
      <c r="B44" s="33" t="s">
        <v>173</v>
      </c>
      <c r="C44" s="33" t="s">
        <v>183</v>
      </c>
      <c r="D44" s="33" t="s">
        <v>359</v>
      </c>
      <c r="E44" s="33"/>
      <c r="F44" s="25">
        <f>SUM(F45)</f>
        <v>237000</v>
      </c>
    </row>
    <row r="45" spans="1:6" ht="30">
      <c r="A45" s="35" t="s">
        <v>370</v>
      </c>
      <c r="B45" s="28" t="s">
        <v>173</v>
      </c>
      <c r="C45" s="27" t="s">
        <v>183</v>
      </c>
      <c r="D45" s="30" t="s">
        <v>371</v>
      </c>
      <c r="E45" s="28"/>
      <c r="F45" s="26">
        <f>SUM(F46)</f>
        <v>237000</v>
      </c>
    </row>
    <row r="46" spans="1:6" ht="60">
      <c r="A46" s="35" t="s">
        <v>372</v>
      </c>
      <c r="B46" s="28" t="s">
        <v>173</v>
      </c>
      <c r="C46" s="27" t="s">
        <v>183</v>
      </c>
      <c r="D46" s="30" t="s">
        <v>373</v>
      </c>
      <c r="E46" s="28"/>
      <c r="F46" s="26">
        <f>SUM(F47)</f>
        <v>237000</v>
      </c>
    </row>
    <row r="47" spans="1:6" ht="15">
      <c r="A47" s="39" t="s">
        <v>209</v>
      </c>
      <c r="B47" s="28" t="s">
        <v>173</v>
      </c>
      <c r="C47" s="28" t="s">
        <v>183</v>
      </c>
      <c r="D47" s="30" t="s">
        <v>374</v>
      </c>
      <c r="E47" s="28"/>
      <c r="F47" s="26">
        <f>SUM(F48:F48)</f>
        <v>237000</v>
      </c>
    </row>
    <row r="48" spans="1:6" ht="45">
      <c r="A48" s="35" t="s">
        <v>248</v>
      </c>
      <c r="B48" s="28" t="s">
        <v>173</v>
      </c>
      <c r="C48" s="28" t="s">
        <v>183</v>
      </c>
      <c r="D48" s="30" t="s">
        <v>374</v>
      </c>
      <c r="E48" s="28" t="s">
        <v>176</v>
      </c>
      <c r="F48" s="26">
        <v>237000</v>
      </c>
    </row>
    <row r="49" spans="1:6" ht="15">
      <c r="A49" s="162" t="s">
        <v>121</v>
      </c>
      <c r="B49" s="33" t="s">
        <v>173</v>
      </c>
      <c r="C49" s="33" t="s">
        <v>183</v>
      </c>
      <c r="D49" s="33" t="s">
        <v>295</v>
      </c>
      <c r="E49" s="33"/>
      <c r="F49" s="25">
        <f>SUM(F50)</f>
        <v>16494000</v>
      </c>
    </row>
    <row r="50" spans="1:6" ht="23.25" customHeight="1">
      <c r="A50" s="157" t="s">
        <v>122</v>
      </c>
      <c r="B50" s="28" t="s">
        <v>173</v>
      </c>
      <c r="C50" s="28" t="s">
        <v>183</v>
      </c>
      <c r="D50" s="28" t="s">
        <v>296</v>
      </c>
      <c r="E50" s="28"/>
      <c r="F50" s="26">
        <f>SUM(F51,)</f>
        <v>16494000</v>
      </c>
    </row>
    <row r="51" spans="1:6" ht="15">
      <c r="A51" s="35" t="s">
        <v>247</v>
      </c>
      <c r="B51" s="28" t="s">
        <v>173</v>
      </c>
      <c r="C51" s="28" t="s">
        <v>183</v>
      </c>
      <c r="D51" s="28" t="s">
        <v>297</v>
      </c>
      <c r="E51" s="28"/>
      <c r="F51" s="26">
        <f>SUM(F52:F54)</f>
        <v>16494000</v>
      </c>
    </row>
    <row r="52" spans="1:6" ht="45">
      <c r="A52" s="35" t="s">
        <v>248</v>
      </c>
      <c r="B52" s="28" t="s">
        <v>173</v>
      </c>
      <c r="C52" s="28" t="s">
        <v>183</v>
      </c>
      <c r="D52" s="28" t="s">
        <v>297</v>
      </c>
      <c r="E52" s="28" t="s">
        <v>176</v>
      </c>
      <c r="F52" s="26">
        <v>15044000</v>
      </c>
    </row>
    <row r="53" spans="1:6" ht="15">
      <c r="A53" s="35" t="s">
        <v>123</v>
      </c>
      <c r="B53" s="28" t="s">
        <v>173</v>
      </c>
      <c r="C53" s="28" t="s">
        <v>183</v>
      </c>
      <c r="D53" s="28" t="s">
        <v>297</v>
      </c>
      <c r="E53" s="28" t="s">
        <v>179</v>
      </c>
      <c r="F53" s="26">
        <v>1383000</v>
      </c>
    </row>
    <row r="54" spans="1:6" ht="15">
      <c r="A54" s="35" t="s">
        <v>181</v>
      </c>
      <c r="B54" s="28" t="s">
        <v>173</v>
      </c>
      <c r="C54" s="28" t="s">
        <v>183</v>
      </c>
      <c r="D54" s="28" t="s">
        <v>297</v>
      </c>
      <c r="E54" s="28" t="s">
        <v>180</v>
      </c>
      <c r="F54" s="26">
        <v>67000</v>
      </c>
    </row>
    <row r="55" spans="1:6" ht="15">
      <c r="A55" s="38" t="s">
        <v>211</v>
      </c>
      <c r="B55" s="33" t="s">
        <v>173</v>
      </c>
      <c r="C55" s="33" t="s">
        <v>183</v>
      </c>
      <c r="D55" s="32" t="s">
        <v>298</v>
      </c>
      <c r="E55" s="33"/>
      <c r="F55" s="25">
        <f>SUM(F56)</f>
        <v>237000</v>
      </c>
    </row>
    <row r="56" spans="1:6" ht="15">
      <c r="A56" s="35" t="s">
        <v>212</v>
      </c>
      <c r="B56" s="28" t="s">
        <v>173</v>
      </c>
      <c r="C56" s="28" t="s">
        <v>183</v>
      </c>
      <c r="D56" s="30" t="s">
        <v>299</v>
      </c>
      <c r="E56" s="28"/>
      <c r="F56" s="26">
        <f>SUM(F57)</f>
        <v>237000</v>
      </c>
    </row>
    <row r="57" spans="1:6" ht="30">
      <c r="A57" s="39" t="s">
        <v>161</v>
      </c>
      <c r="B57" s="28" t="s">
        <v>173</v>
      </c>
      <c r="C57" s="28" t="s">
        <v>183</v>
      </c>
      <c r="D57" s="30" t="s">
        <v>300</v>
      </c>
      <c r="E57" s="28"/>
      <c r="F57" s="26">
        <f>SUM(F58)</f>
        <v>237000</v>
      </c>
    </row>
    <row r="58" spans="1:6" ht="45">
      <c r="A58" s="35" t="s">
        <v>248</v>
      </c>
      <c r="B58" s="28" t="s">
        <v>173</v>
      </c>
      <c r="C58" s="28" t="s">
        <v>183</v>
      </c>
      <c r="D58" s="30" t="s">
        <v>301</v>
      </c>
      <c r="E58" s="28" t="s">
        <v>176</v>
      </c>
      <c r="F58" s="26">
        <v>237000</v>
      </c>
    </row>
    <row r="59" spans="1:6" ht="35.25" customHeight="1">
      <c r="A59" s="38" t="s">
        <v>244</v>
      </c>
      <c r="B59" s="33" t="s">
        <v>173</v>
      </c>
      <c r="C59" s="33" t="s">
        <v>243</v>
      </c>
      <c r="D59" s="33"/>
      <c r="E59" s="33"/>
      <c r="F59" s="25">
        <f>SUM(F60)</f>
        <v>584000</v>
      </c>
    </row>
    <row r="60" spans="1:6" ht="15">
      <c r="A60" s="39" t="s">
        <v>215</v>
      </c>
      <c r="B60" s="28" t="s">
        <v>173</v>
      </c>
      <c r="C60" s="28" t="s">
        <v>243</v>
      </c>
      <c r="D60" s="28" t="s">
        <v>302</v>
      </c>
      <c r="E60" s="28"/>
      <c r="F60" s="26">
        <f>SUM(F61)</f>
        <v>584000</v>
      </c>
    </row>
    <row r="61" spans="1:6" ht="15">
      <c r="A61" s="39" t="s">
        <v>216</v>
      </c>
      <c r="B61" s="28" t="s">
        <v>173</v>
      </c>
      <c r="C61" s="28" t="s">
        <v>243</v>
      </c>
      <c r="D61" s="28" t="s">
        <v>303</v>
      </c>
      <c r="E61" s="28"/>
      <c r="F61" s="26">
        <f>SUM(F62)</f>
        <v>584000</v>
      </c>
    </row>
    <row r="62" spans="1:6" ht="15">
      <c r="A62" s="35" t="s">
        <v>247</v>
      </c>
      <c r="B62" s="28" t="s">
        <v>173</v>
      </c>
      <c r="C62" s="28" t="s">
        <v>243</v>
      </c>
      <c r="D62" s="28" t="s">
        <v>304</v>
      </c>
      <c r="E62" s="28"/>
      <c r="F62" s="26">
        <f>SUM(F63)</f>
        <v>584000</v>
      </c>
    </row>
    <row r="63" spans="1:6" ht="45">
      <c r="A63" s="35" t="s">
        <v>248</v>
      </c>
      <c r="B63" s="28" t="s">
        <v>217</v>
      </c>
      <c r="C63" s="28" t="s">
        <v>218</v>
      </c>
      <c r="D63" s="28" t="s">
        <v>304</v>
      </c>
      <c r="E63" s="28" t="s">
        <v>176</v>
      </c>
      <c r="F63" s="26">
        <v>584000</v>
      </c>
    </row>
    <row r="64" spans="1:6" ht="15">
      <c r="A64" s="38" t="s">
        <v>251</v>
      </c>
      <c r="B64" s="33" t="s">
        <v>173</v>
      </c>
      <c r="C64" s="32">
        <v>11</v>
      </c>
      <c r="D64" s="32"/>
      <c r="E64" s="28"/>
      <c r="F64" s="25">
        <f>SUM(F65)</f>
        <v>500000</v>
      </c>
    </row>
    <row r="65" spans="1:6" ht="15">
      <c r="A65" s="35" t="s">
        <v>250</v>
      </c>
      <c r="B65" s="28" t="s">
        <v>173</v>
      </c>
      <c r="C65" s="30">
        <v>11</v>
      </c>
      <c r="D65" s="30" t="s">
        <v>305</v>
      </c>
      <c r="E65" s="28"/>
      <c r="F65" s="26">
        <f>SUM(F66)</f>
        <v>500000</v>
      </c>
    </row>
    <row r="66" spans="1:6" ht="15">
      <c r="A66" s="35" t="s">
        <v>251</v>
      </c>
      <c r="B66" s="28" t="s">
        <v>173</v>
      </c>
      <c r="C66" s="30">
        <v>11</v>
      </c>
      <c r="D66" s="30" t="s">
        <v>306</v>
      </c>
      <c r="E66" s="28"/>
      <c r="F66" s="26">
        <f>SUM(F67)</f>
        <v>500000</v>
      </c>
    </row>
    <row r="67" spans="1:6" ht="15">
      <c r="A67" s="35" t="s">
        <v>157</v>
      </c>
      <c r="B67" s="28" t="s">
        <v>173</v>
      </c>
      <c r="C67" s="30">
        <v>11</v>
      </c>
      <c r="D67" s="30" t="s">
        <v>307</v>
      </c>
      <c r="E67" s="28"/>
      <c r="F67" s="26">
        <f>SUM(F68)</f>
        <v>500000</v>
      </c>
    </row>
    <row r="68" spans="1:6" ht="15">
      <c r="A68" s="35" t="s">
        <v>181</v>
      </c>
      <c r="B68" s="28" t="s">
        <v>173</v>
      </c>
      <c r="C68" s="30">
        <v>11</v>
      </c>
      <c r="D68" s="30" t="s">
        <v>307</v>
      </c>
      <c r="E68" s="28" t="s">
        <v>180</v>
      </c>
      <c r="F68" s="26">
        <v>500000</v>
      </c>
    </row>
    <row r="69" spans="1:6" ht="15">
      <c r="A69" s="38" t="s">
        <v>185</v>
      </c>
      <c r="B69" s="33" t="s">
        <v>173</v>
      </c>
      <c r="C69" s="32">
        <v>13</v>
      </c>
      <c r="D69" s="32"/>
      <c r="E69" s="28"/>
      <c r="F69" s="25">
        <f>SUM(F70+F78+F114+F121+F126+F109+F96+F83+F88)</f>
        <v>15772329</v>
      </c>
    </row>
    <row r="70" spans="1:6" ht="31.5" customHeight="1">
      <c r="A70" s="46" t="s">
        <v>214</v>
      </c>
      <c r="B70" s="33" t="s">
        <v>173</v>
      </c>
      <c r="C70" s="32">
        <v>13</v>
      </c>
      <c r="D70" s="32" t="s">
        <v>276</v>
      </c>
      <c r="E70" s="33"/>
      <c r="F70" s="25">
        <f>SUM(F71)</f>
        <v>162400</v>
      </c>
    </row>
    <row r="71" spans="1:6" ht="45">
      <c r="A71" s="39" t="s">
        <v>277</v>
      </c>
      <c r="B71" s="28" t="s">
        <v>173</v>
      </c>
      <c r="C71" s="30">
        <v>13</v>
      </c>
      <c r="D71" s="30" t="s">
        <v>278</v>
      </c>
      <c r="E71" s="28"/>
      <c r="F71" s="26">
        <f>SUM(F73+F75)</f>
        <v>162400</v>
      </c>
    </row>
    <row r="72" spans="1:6" ht="30">
      <c r="A72" s="39" t="s">
        <v>308</v>
      </c>
      <c r="B72" s="28" t="s">
        <v>173</v>
      </c>
      <c r="C72" s="30">
        <v>13</v>
      </c>
      <c r="D72" s="30" t="s">
        <v>79</v>
      </c>
      <c r="E72" s="28"/>
      <c r="F72" s="26">
        <f>SUM(F73)</f>
        <v>112400</v>
      </c>
    </row>
    <row r="73" spans="1:6" ht="30">
      <c r="A73" s="35" t="s">
        <v>252</v>
      </c>
      <c r="B73" s="28" t="s">
        <v>173</v>
      </c>
      <c r="C73" s="30">
        <v>13</v>
      </c>
      <c r="D73" s="30" t="s">
        <v>78</v>
      </c>
      <c r="E73" s="28"/>
      <c r="F73" s="26">
        <f>SUM(F74)</f>
        <v>112400</v>
      </c>
    </row>
    <row r="74" spans="1:6" ht="30">
      <c r="A74" s="35" t="s">
        <v>266</v>
      </c>
      <c r="B74" s="28" t="s">
        <v>173</v>
      </c>
      <c r="C74" s="30">
        <v>13</v>
      </c>
      <c r="D74" s="30" t="s">
        <v>78</v>
      </c>
      <c r="E74" s="28" t="s">
        <v>259</v>
      </c>
      <c r="F74" s="26">
        <v>112400</v>
      </c>
    </row>
    <row r="75" spans="1:6" ht="45">
      <c r="A75" s="35" t="s">
        <v>44</v>
      </c>
      <c r="B75" s="28" t="s">
        <v>173</v>
      </c>
      <c r="C75" s="30">
        <v>13</v>
      </c>
      <c r="D75" s="30" t="s">
        <v>45</v>
      </c>
      <c r="E75" s="28"/>
      <c r="F75" s="26">
        <f>SUM(F76)</f>
        <v>50000</v>
      </c>
    </row>
    <row r="76" spans="1:6" ht="15">
      <c r="A76" s="35" t="s">
        <v>156</v>
      </c>
      <c r="B76" s="28" t="s">
        <v>173</v>
      </c>
      <c r="C76" s="30">
        <v>13</v>
      </c>
      <c r="D76" s="30" t="s">
        <v>60</v>
      </c>
      <c r="E76" s="28"/>
      <c r="F76" s="26">
        <f>SUM(F77)</f>
        <v>50000</v>
      </c>
    </row>
    <row r="77" spans="1:6" ht="15">
      <c r="A77" s="35" t="s">
        <v>123</v>
      </c>
      <c r="B77" s="28" t="s">
        <v>173</v>
      </c>
      <c r="C77" s="30">
        <v>13</v>
      </c>
      <c r="D77" s="30" t="s">
        <v>60</v>
      </c>
      <c r="E77" s="28" t="s">
        <v>179</v>
      </c>
      <c r="F77" s="26">
        <v>50000</v>
      </c>
    </row>
    <row r="78" spans="1:6" ht="36" customHeight="1">
      <c r="A78" s="46" t="s">
        <v>310</v>
      </c>
      <c r="B78" s="33" t="s">
        <v>173</v>
      </c>
      <c r="C78" s="32">
        <v>13</v>
      </c>
      <c r="D78" s="32" t="s">
        <v>311</v>
      </c>
      <c r="E78" s="33"/>
      <c r="F78" s="25">
        <f>SUM(F79)</f>
        <v>50000</v>
      </c>
    </row>
    <row r="79" spans="1:6" ht="45">
      <c r="A79" s="39" t="s">
        <v>312</v>
      </c>
      <c r="B79" s="28" t="s">
        <v>173</v>
      </c>
      <c r="C79" s="30">
        <v>13</v>
      </c>
      <c r="D79" s="30" t="s">
        <v>313</v>
      </c>
      <c r="E79" s="28"/>
      <c r="F79" s="26">
        <f>SUM(F82)</f>
        <v>50000</v>
      </c>
    </row>
    <row r="80" spans="1:6" ht="30">
      <c r="A80" s="39" t="s">
        <v>314</v>
      </c>
      <c r="B80" s="28" t="s">
        <v>173</v>
      </c>
      <c r="C80" s="30">
        <v>13</v>
      </c>
      <c r="D80" s="30" t="s">
        <v>315</v>
      </c>
      <c r="E80" s="28"/>
      <c r="F80" s="26">
        <f>SUM(F82)</f>
        <v>50000</v>
      </c>
    </row>
    <row r="81" spans="1:6" ht="15">
      <c r="A81" s="39" t="s">
        <v>316</v>
      </c>
      <c r="B81" s="28" t="s">
        <v>173</v>
      </c>
      <c r="C81" s="30">
        <v>13</v>
      </c>
      <c r="D81" s="30" t="s">
        <v>317</v>
      </c>
      <c r="E81" s="28"/>
      <c r="F81" s="26">
        <f>SUM(F82)</f>
        <v>50000</v>
      </c>
    </row>
    <row r="82" spans="1:6" ht="15">
      <c r="A82" s="35" t="s">
        <v>123</v>
      </c>
      <c r="B82" s="28" t="s">
        <v>173</v>
      </c>
      <c r="C82" s="30">
        <v>13</v>
      </c>
      <c r="D82" s="30" t="s">
        <v>317</v>
      </c>
      <c r="E82" s="28" t="s">
        <v>179</v>
      </c>
      <c r="F82" s="26">
        <v>50000</v>
      </c>
    </row>
    <row r="83" spans="1:6" ht="31.5" customHeight="1">
      <c r="A83" s="46" t="s">
        <v>794</v>
      </c>
      <c r="B83" s="33" t="s">
        <v>173</v>
      </c>
      <c r="C83" s="33" t="s">
        <v>689</v>
      </c>
      <c r="D83" s="32" t="s">
        <v>288</v>
      </c>
      <c r="E83" s="28"/>
      <c r="F83" s="26">
        <f>SUM(F84)</f>
        <v>200000</v>
      </c>
    </row>
    <row r="84" spans="1:6" ht="45">
      <c r="A84" s="39" t="s">
        <v>289</v>
      </c>
      <c r="B84" s="28" t="s">
        <v>173</v>
      </c>
      <c r="C84" s="28" t="s">
        <v>689</v>
      </c>
      <c r="D84" s="28" t="s">
        <v>290</v>
      </c>
      <c r="E84" s="28"/>
      <c r="F84" s="26">
        <f>SUM(F85)</f>
        <v>200000</v>
      </c>
    </row>
    <row r="85" spans="1:6" ht="45">
      <c r="A85" s="39" t="s">
        <v>291</v>
      </c>
      <c r="B85" s="28" t="s">
        <v>173</v>
      </c>
      <c r="C85" s="28" t="s">
        <v>689</v>
      </c>
      <c r="D85" s="28" t="s">
        <v>292</v>
      </c>
      <c r="E85" s="28"/>
      <c r="F85" s="26">
        <f>SUM(F86)</f>
        <v>200000</v>
      </c>
    </row>
    <row r="86" spans="1:6" ht="15">
      <c r="A86" s="35" t="s">
        <v>88</v>
      </c>
      <c r="B86" s="28" t="s">
        <v>173</v>
      </c>
      <c r="C86" s="28" t="s">
        <v>689</v>
      </c>
      <c r="D86" s="28" t="s">
        <v>87</v>
      </c>
      <c r="E86" s="28"/>
      <c r="F86" s="26">
        <f>SUM(F87)</f>
        <v>200000</v>
      </c>
    </row>
    <row r="87" spans="1:6" ht="15">
      <c r="A87" s="35" t="s">
        <v>123</v>
      </c>
      <c r="B87" s="28" t="s">
        <v>173</v>
      </c>
      <c r="C87" s="28" t="s">
        <v>689</v>
      </c>
      <c r="D87" s="28" t="s">
        <v>87</v>
      </c>
      <c r="E87" s="28" t="s">
        <v>179</v>
      </c>
      <c r="F87" s="26">
        <v>200000</v>
      </c>
    </row>
    <row r="88" spans="1:6" ht="31.5" customHeight="1">
      <c r="A88" s="38" t="s">
        <v>773</v>
      </c>
      <c r="B88" s="33" t="s">
        <v>173</v>
      </c>
      <c r="C88" s="33" t="s">
        <v>689</v>
      </c>
      <c r="D88" s="33" t="s">
        <v>338</v>
      </c>
      <c r="E88" s="33"/>
      <c r="F88" s="25">
        <f>SUM(F89)</f>
        <v>153000</v>
      </c>
    </row>
    <row r="89" spans="1:6" ht="45">
      <c r="A89" s="35" t="s">
        <v>774</v>
      </c>
      <c r="B89" s="28" t="s">
        <v>173</v>
      </c>
      <c r="C89" s="28" t="s">
        <v>689</v>
      </c>
      <c r="D89" s="28" t="s">
        <v>726</v>
      </c>
      <c r="E89" s="28"/>
      <c r="F89" s="26">
        <f>SUM(F90+F93)</f>
        <v>153000</v>
      </c>
    </row>
    <row r="90" spans="1:6" ht="30">
      <c r="A90" s="35" t="s">
        <v>729</v>
      </c>
      <c r="B90" s="28" t="s">
        <v>173</v>
      </c>
      <c r="C90" s="28" t="s">
        <v>689</v>
      </c>
      <c r="D90" s="28" t="s">
        <v>727</v>
      </c>
      <c r="E90" s="28"/>
      <c r="F90" s="26">
        <f>SUM(F91)</f>
        <v>45000</v>
      </c>
    </row>
    <row r="91" spans="1:6" ht="22.5" customHeight="1">
      <c r="A91" s="35" t="s">
        <v>730</v>
      </c>
      <c r="B91" s="28" t="s">
        <v>173</v>
      </c>
      <c r="C91" s="28" t="s">
        <v>689</v>
      </c>
      <c r="D91" s="28" t="s">
        <v>728</v>
      </c>
      <c r="E91" s="28"/>
      <c r="F91" s="26">
        <f>SUM(F92)</f>
        <v>45000</v>
      </c>
    </row>
    <row r="92" spans="1:6" ht="15">
      <c r="A92" s="35" t="s">
        <v>123</v>
      </c>
      <c r="B92" s="28" t="s">
        <v>173</v>
      </c>
      <c r="C92" s="28" t="s">
        <v>689</v>
      </c>
      <c r="D92" s="28" t="s">
        <v>728</v>
      </c>
      <c r="E92" s="28" t="s">
        <v>179</v>
      </c>
      <c r="F92" s="26">
        <v>45000</v>
      </c>
    </row>
    <row r="93" spans="1:6" ht="30">
      <c r="A93" s="35" t="s">
        <v>732</v>
      </c>
      <c r="B93" s="28" t="s">
        <v>173</v>
      </c>
      <c r="C93" s="28" t="s">
        <v>689</v>
      </c>
      <c r="D93" s="28" t="s">
        <v>731</v>
      </c>
      <c r="E93" s="28"/>
      <c r="F93" s="26">
        <f>SUM(F94)</f>
        <v>108000</v>
      </c>
    </row>
    <row r="94" spans="1:6" ht="18" customHeight="1">
      <c r="A94" s="35" t="s">
        <v>730</v>
      </c>
      <c r="B94" s="28" t="s">
        <v>173</v>
      </c>
      <c r="C94" s="28" t="s">
        <v>689</v>
      </c>
      <c r="D94" s="28" t="s">
        <v>733</v>
      </c>
      <c r="E94" s="28"/>
      <c r="F94" s="26">
        <f>SUM(F95)</f>
        <v>108000</v>
      </c>
    </row>
    <row r="95" spans="1:6" ht="15">
      <c r="A95" s="35" t="s">
        <v>123</v>
      </c>
      <c r="B95" s="28" t="s">
        <v>173</v>
      </c>
      <c r="C95" s="28" t="s">
        <v>689</v>
      </c>
      <c r="D95" s="28" t="s">
        <v>733</v>
      </c>
      <c r="E95" s="28" t="s">
        <v>179</v>
      </c>
      <c r="F95" s="26">
        <v>108000</v>
      </c>
    </row>
    <row r="96" spans="1:6" ht="28.5">
      <c r="A96" s="154" t="s">
        <v>136</v>
      </c>
      <c r="B96" s="33" t="s">
        <v>173</v>
      </c>
      <c r="C96" s="32">
        <v>13</v>
      </c>
      <c r="D96" s="32" t="s">
        <v>137</v>
      </c>
      <c r="E96" s="33"/>
      <c r="F96" s="25">
        <f>SUM(F97+F102+F105)</f>
        <v>67500</v>
      </c>
    </row>
    <row r="97" spans="1:6" ht="45">
      <c r="A97" s="158" t="s">
        <v>144</v>
      </c>
      <c r="B97" s="28" t="s">
        <v>173</v>
      </c>
      <c r="C97" s="30">
        <v>13</v>
      </c>
      <c r="D97" s="30" t="s">
        <v>141</v>
      </c>
      <c r="E97" s="28"/>
      <c r="F97" s="26">
        <f>SUM(F98)</f>
        <v>1500</v>
      </c>
    </row>
    <row r="98" spans="1:6" ht="45">
      <c r="A98" s="31" t="s">
        <v>466</v>
      </c>
      <c r="B98" s="28" t="s">
        <v>173</v>
      </c>
      <c r="C98" s="30">
        <v>13</v>
      </c>
      <c r="D98" s="30" t="s">
        <v>142</v>
      </c>
      <c r="E98" s="28"/>
      <c r="F98" s="26">
        <f>SUM(F99)</f>
        <v>1500</v>
      </c>
    </row>
    <row r="99" spans="1:6" ht="30">
      <c r="A99" s="158" t="s">
        <v>146</v>
      </c>
      <c r="B99" s="28" t="s">
        <v>173</v>
      </c>
      <c r="C99" s="30">
        <v>13</v>
      </c>
      <c r="D99" s="30" t="s">
        <v>143</v>
      </c>
      <c r="E99" s="28"/>
      <c r="F99" s="26">
        <f>SUM(F100)</f>
        <v>1500</v>
      </c>
    </row>
    <row r="100" spans="1:6" ht="15">
      <c r="A100" s="35" t="s">
        <v>123</v>
      </c>
      <c r="B100" s="28" t="s">
        <v>173</v>
      </c>
      <c r="C100" s="30">
        <v>13</v>
      </c>
      <c r="D100" s="30" t="s">
        <v>143</v>
      </c>
      <c r="E100" s="28" t="s">
        <v>179</v>
      </c>
      <c r="F100" s="26">
        <v>1500</v>
      </c>
    </row>
    <row r="101" spans="1:6" ht="47.25">
      <c r="A101" s="59" t="s">
        <v>468</v>
      </c>
      <c r="B101" s="60" t="s">
        <v>173</v>
      </c>
      <c r="C101" s="61">
        <v>13</v>
      </c>
      <c r="D101" s="61" t="s">
        <v>139</v>
      </c>
      <c r="E101" s="60"/>
      <c r="F101" s="26">
        <f>SUM(F102)</f>
        <v>61000</v>
      </c>
    </row>
    <row r="102" spans="1:6" ht="31.5">
      <c r="A102" s="176" t="s">
        <v>467</v>
      </c>
      <c r="B102" s="28" t="s">
        <v>173</v>
      </c>
      <c r="C102" s="30">
        <v>13</v>
      </c>
      <c r="D102" s="30" t="s">
        <v>153</v>
      </c>
      <c r="E102" s="28"/>
      <c r="F102" s="26">
        <f>SUM(F103)</f>
        <v>61000</v>
      </c>
    </row>
    <row r="103" spans="1:6" ht="30">
      <c r="A103" s="159" t="s">
        <v>146</v>
      </c>
      <c r="B103" s="28" t="s">
        <v>173</v>
      </c>
      <c r="C103" s="30">
        <v>13</v>
      </c>
      <c r="D103" s="30" t="s">
        <v>140</v>
      </c>
      <c r="E103" s="28"/>
      <c r="F103" s="26">
        <f>SUM(F104)</f>
        <v>61000</v>
      </c>
    </row>
    <row r="104" spans="1:6" ht="15">
      <c r="A104" s="35" t="s">
        <v>123</v>
      </c>
      <c r="B104" s="28" t="s">
        <v>173</v>
      </c>
      <c r="C104" s="30">
        <v>13</v>
      </c>
      <c r="D104" s="30" t="s">
        <v>140</v>
      </c>
      <c r="E104" s="28" t="s">
        <v>179</v>
      </c>
      <c r="F104" s="26">
        <v>61000</v>
      </c>
    </row>
    <row r="105" spans="1:6" ht="30">
      <c r="A105" s="52" t="s">
        <v>152</v>
      </c>
      <c r="B105" s="28" t="s">
        <v>173</v>
      </c>
      <c r="C105" s="30">
        <v>13</v>
      </c>
      <c r="D105" s="30" t="s">
        <v>147</v>
      </c>
      <c r="E105" s="28"/>
      <c r="F105" s="26">
        <f>SUM(F106)</f>
        <v>5000</v>
      </c>
    </row>
    <row r="106" spans="1:6" ht="30">
      <c r="A106" s="52" t="s">
        <v>151</v>
      </c>
      <c r="B106" s="28" t="s">
        <v>173</v>
      </c>
      <c r="C106" s="30">
        <v>13</v>
      </c>
      <c r="D106" s="30" t="s">
        <v>148</v>
      </c>
      <c r="E106" s="28"/>
      <c r="F106" s="26">
        <f>SUM(F107)</f>
        <v>5000</v>
      </c>
    </row>
    <row r="107" spans="1:6" ht="15">
      <c r="A107" s="158" t="s">
        <v>150</v>
      </c>
      <c r="B107" s="28" t="s">
        <v>173</v>
      </c>
      <c r="C107" s="30">
        <v>13</v>
      </c>
      <c r="D107" s="30" t="s">
        <v>149</v>
      </c>
      <c r="E107" s="28"/>
      <c r="F107" s="26">
        <f>SUM(F108)</f>
        <v>5000</v>
      </c>
    </row>
    <row r="108" spans="1:6" ht="15">
      <c r="A108" s="35" t="s">
        <v>123</v>
      </c>
      <c r="B108" s="28" t="s">
        <v>173</v>
      </c>
      <c r="C108" s="30">
        <v>13</v>
      </c>
      <c r="D108" s="30" t="s">
        <v>149</v>
      </c>
      <c r="E108" s="28" t="s">
        <v>179</v>
      </c>
      <c r="F108" s="26">
        <v>5000</v>
      </c>
    </row>
    <row r="109" spans="1:6" ht="28.5">
      <c r="A109" s="38" t="s">
        <v>718</v>
      </c>
      <c r="B109" s="33" t="s">
        <v>173</v>
      </c>
      <c r="C109" s="32">
        <v>13</v>
      </c>
      <c r="D109" s="32" t="s">
        <v>359</v>
      </c>
      <c r="E109" s="33"/>
      <c r="F109" s="25">
        <f>SUM(F110)</f>
        <v>150000</v>
      </c>
    </row>
    <row r="110" spans="1:6" ht="30">
      <c r="A110" s="39" t="s">
        <v>717</v>
      </c>
      <c r="B110" s="28" t="s">
        <v>217</v>
      </c>
      <c r="C110" s="30">
        <v>13</v>
      </c>
      <c r="D110" s="30" t="s">
        <v>714</v>
      </c>
      <c r="E110" s="28"/>
      <c r="F110" s="26">
        <f>SUM(F112)</f>
        <v>150000</v>
      </c>
    </row>
    <row r="111" spans="1:6" ht="15">
      <c r="A111" s="39" t="s">
        <v>318</v>
      </c>
      <c r="B111" s="28" t="s">
        <v>173</v>
      </c>
      <c r="C111" s="30">
        <v>13</v>
      </c>
      <c r="D111" s="30" t="s">
        <v>715</v>
      </c>
      <c r="E111" s="28"/>
      <c r="F111" s="26">
        <f>SUM(F112)</f>
        <v>150000</v>
      </c>
    </row>
    <row r="112" spans="1:6" ht="15">
      <c r="A112" s="39" t="s">
        <v>210</v>
      </c>
      <c r="B112" s="28" t="s">
        <v>173</v>
      </c>
      <c r="C112" s="30">
        <v>13</v>
      </c>
      <c r="D112" s="30" t="s">
        <v>716</v>
      </c>
      <c r="E112" s="28"/>
      <c r="F112" s="26">
        <f>SUM(F113)</f>
        <v>150000</v>
      </c>
    </row>
    <row r="113" spans="1:6" ht="45">
      <c r="A113" s="35" t="s">
        <v>248</v>
      </c>
      <c r="B113" s="28" t="s">
        <v>173</v>
      </c>
      <c r="C113" s="30">
        <v>13</v>
      </c>
      <c r="D113" s="30" t="s">
        <v>716</v>
      </c>
      <c r="E113" s="28" t="s">
        <v>176</v>
      </c>
      <c r="F113" s="26">
        <v>150000</v>
      </c>
    </row>
    <row r="114" spans="1:6" ht="28.5">
      <c r="A114" s="46" t="s">
        <v>186</v>
      </c>
      <c r="B114" s="33" t="s">
        <v>173</v>
      </c>
      <c r="C114" s="32">
        <v>13</v>
      </c>
      <c r="D114" s="32" t="s">
        <v>319</v>
      </c>
      <c r="E114" s="33"/>
      <c r="F114" s="25">
        <f>SUM(F115)</f>
        <v>492600</v>
      </c>
    </row>
    <row r="115" spans="1:6" ht="15">
      <c r="A115" s="39" t="s">
        <v>260</v>
      </c>
      <c r="B115" s="28" t="s">
        <v>173</v>
      </c>
      <c r="C115" s="30">
        <v>13</v>
      </c>
      <c r="D115" s="30" t="s">
        <v>320</v>
      </c>
      <c r="E115" s="28"/>
      <c r="F115" s="26">
        <f>SUM(F116+F119)</f>
        <v>492600</v>
      </c>
    </row>
    <row r="116" spans="1:6" ht="15">
      <c r="A116" s="35" t="s">
        <v>156</v>
      </c>
      <c r="B116" s="28" t="s">
        <v>217</v>
      </c>
      <c r="C116" s="30">
        <v>13</v>
      </c>
      <c r="D116" s="30" t="s">
        <v>321</v>
      </c>
      <c r="E116" s="28"/>
      <c r="F116" s="26">
        <f>SUM(F117:F118)</f>
        <v>372600</v>
      </c>
    </row>
    <row r="117" spans="1:6" ht="15">
      <c r="A117" s="35" t="s">
        <v>123</v>
      </c>
      <c r="B117" s="28" t="s">
        <v>173</v>
      </c>
      <c r="C117" s="30">
        <v>13</v>
      </c>
      <c r="D117" s="30" t="s">
        <v>321</v>
      </c>
      <c r="E117" s="28" t="s">
        <v>179</v>
      </c>
      <c r="F117" s="26">
        <v>220000</v>
      </c>
    </row>
    <row r="118" spans="1:6" ht="15">
      <c r="A118" s="35" t="s">
        <v>181</v>
      </c>
      <c r="B118" s="28" t="s">
        <v>173</v>
      </c>
      <c r="C118" s="30">
        <v>13</v>
      </c>
      <c r="D118" s="30" t="s">
        <v>321</v>
      </c>
      <c r="E118" s="28" t="s">
        <v>180</v>
      </c>
      <c r="F118" s="26">
        <v>152600</v>
      </c>
    </row>
    <row r="119" spans="1:6" ht="15">
      <c r="A119" s="35" t="s">
        <v>105</v>
      </c>
      <c r="B119" s="28" t="s">
        <v>173</v>
      </c>
      <c r="C119" s="30">
        <v>13</v>
      </c>
      <c r="D119" s="30" t="s">
        <v>104</v>
      </c>
      <c r="E119" s="28"/>
      <c r="F119" s="26">
        <f>SUM(F120)</f>
        <v>120000</v>
      </c>
    </row>
    <row r="120" spans="1:6" ht="15">
      <c r="A120" s="35" t="s">
        <v>123</v>
      </c>
      <c r="B120" s="28" t="s">
        <v>173</v>
      </c>
      <c r="C120" s="30">
        <v>13</v>
      </c>
      <c r="D120" s="30" t="s">
        <v>104</v>
      </c>
      <c r="E120" s="28" t="s">
        <v>179</v>
      </c>
      <c r="F120" s="26">
        <v>120000</v>
      </c>
    </row>
    <row r="121" spans="1:6" ht="15">
      <c r="A121" s="46" t="s">
        <v>211</v>
      </c>
      <c r="B121" s="33" t="s">
        <v>173</v>
      </c>
      <c r="C121" s="32">
        <v>13</v>
      </c>
      <c r="D121" s="32" t="s">
        <v>298</v>
      </c>
      <c r="E121" s="33"/>
      <c r="F121" s="25">
        <f>SUM(F122)</f>
        <v>1384267</v>
      </c>
    </row>
    <row r="122" spans="1:6" ht="15">
      <c r="A122" s="39" t="s">
        <v>212</v>
      </c>
      <c r="B122" s="28" t="s">
        <v>173</v>
      </c>
      <c r="C122" s="30">
        <v>13</v>
      </c>
      <c r="D122" s="30" t="s">
        <v>323</v>
      </c>
      <c r="E122" s="28"/>
      <c r="F122" s="26">
        <f>SUM(F123)</f>
        <v>1384267</v>
      </c>
    </row>
    <row r="123" spans="1:6" ht="60">
      <c r="A123" s="39" t="s">
        <v>324</v>
      </c>
      <c r="B123" s="28" t="s">
        <v>173</v>
      </c>
      <c r="C123" s="30">
        <v>13</v>
      </c>
      <c r="D123" s="30" t="s">
        <v>325</v>
      </c>
      <c r="E123" s="28"/>
      <c r="F123" s="26">
        <f>SUM(F124:F125)</f>
        <v>1384267</v>
      </c>
    </row>
    <row r="124" spans="1:6" ht="45">
      <c r="A124" s="35" t="s">
        <v>248</v>
      </c>
      <c r="B124" s="28" t="s">
        <v>173</v>
      </c>
      <c r="C124" s="30">
        <v>13</v>
      </c>
      <c r="D124" s="30" t="s">
        <v>325</v>
      </c>
      <c r="E124" s="28" t="s">
        <v>176</v>
      </c>
      <c r="F124" s="26">
        <v>780000</v>
      </c>
    </row>
    <row r="125" spans="1:6" ht="15">
      <c r="A125" s="35" t="s">
        <v>123</v>
      </c>
      <c r="B125" s="28" t="s">
        <v>173</v>
      </c>
      <c r="C125" s="30">
        <v>13</v>
      </c>
      <c r="D125" s="30" t="s">
        <v>325</v>
      </c>
      <c r="E125" s="28" t="s">
        <v>179</v>
      </c>
      <c r="F125" s="26">
        <v>604267</v>
      </c>
    </row>
    <row r="126" spans="1:6" ht="36" customHeight="1">
      <c r="A126" s="46" t="s">
        <v>219</v>
      </c>
      <c r="B126" s="33" t="s">
        <v>173</v>
      </c>
      <c r="C126" s="32">
        <v>13</v>
      </c>
      <c r="D126" s="32" t="s">
        <v>326</v>
      </c>
      <c r="E126" s="33"/>
      <c r="F126" s="25">
        <f>SUM(F127)</f>
        <v>13112562</v>
      </c>
    </row>
    <row r="127" spans="1:6" ht="30">
      <c r="A127" s="39" t="s">
        <v>220</v>
      </c>
      <c r="B127" s="28" t="s">
        <v>173</v>
      </c>
      <c r="C127" s="30">
        <v>13</v>
      </c>
      <c r="D127" s="30" t="s">
        <v>327</v>
      </c>
      <c r="E127" s="28"/>
      <c r="F127" s="26">
        <f>SUM(F128)</f>
        <v>13112562</v>
      </c>
    </row>
    <row r="128" spans="1:6" ht="15">
      <c r="A128" s="39" t="s">
        <v>253</v>
      </c>
      <c r="B128" s="28" t="s">
        <v>173</v>
      </c>
      <c r="C128" s="30">
        <v>13</v>
      </c>
      <c r="D128" s="30" t="s">
        <v>328</v>
      </c>
      <c r="E128" s="28"/>
      <c r="F128" s="26">
        <f>SUM(F129:F131)</f>
        <v>13112562</v>
      </c>
    </row>
    <row r="129" spans="1:6" ht="45">
      <c r="A129" s="35" t="s">
        <v>248</v>
      </c>
      <c r="B129" s="28" t="s">
        <v>173</v>
      </c>
      <c r="C129" s="30">
        <v>13</v>
      </c>
      <c r="D129" s="30" t="s">
        <v>328</v>
      </c>
      <c r="E129" s="28" t="s">
        <v>176</v>
      </c>
      <c r="F129" s="26">
        <v>7549740</v>
      </c>
    </row>
    <row r="130" spans="1:6" ht="15">
      <c r="A130" s="35" t="s">
        <v>123</v>
      </c>
      <c r="B130" s="28" t="s">
        <v>173</v>
      </c>
      <c r="C130" s="30">
        <v>13</v>
      </c>
      <c r="D130" s="30" t="s">
        <v>328</v>
      </c>
      <c r="E130" s="28" t="s">
        <v>179</v>
      </c>
      <c r="F130" s="26">
        <v>4252522</v>
      </c>
    </row>
    <row r="131" spans="1:6" ht="15">
      <c r="A131" s="35" t="s">
        <v>181</v>
      </c>
      <c r="B131" s="28" t="s">
        <v>173</v>
      </c>
      <c r="C131" s="30">
        <v>13</v>
      </c>
      <c r="D131" s="30" t="s">
        <v>328</v>
      </c>
      <c r="E131" s="28" t="s">
        <v>180</v>
      </c>
      <c r="F131" s="26">
        <v>1310300</v>
      </c>
    </row>
    <row r="132" spans="1:6" ht="21" customHeight="1">
      <c r="A132" s="38" t="s">
        <v>245</v>
      </c>
      <c r="B132" s="33" t="s">
        <v>178</v>
      </c>
      <c r="C132" s="32"/>
      <c r="D132" s="32"/>
      <c r="E132" s="28"/>
      <c r="F132" s="25">
        <f>SUM(F133)</f>
        <v>1000000</v>
      </c>
    </row>
    <row r="133" spans="1:6" ht="28.5">
      <c r="A133" s="38" t="s">
        <v>246</v>
      </c>
      <c r="B133" s="33" t="s">
        <v>178</v>
      </c>
      <c r="C133" s="34" t="s">
        <v>194</v>
      </c>
      <c r="D133" s="32"/>
      <c r="E133" s="28"/>
      <c r="F133" s="25">
        <f>SUM(F134)</f>
        <v>1000000</v>
      </c>
    </row>
    <row r="134" spans="1:6" ht="30">
      <c r="A134" s="39" t="s">
        <v>719</v>
      </c>
      <c r="B134" s="28" t="s">
        <v>178</v>
      </c>
      <c r="C134" s="27" t="s">
        <v>194</v>
      </c>
      <c r="D134" s="30" t="s">
        <v>329</v>
      </c>
      <c r="E134" s="28"/>
      <c r="F134" s="26">
        <f>SUM(F135)</f>
        <v>1000000</v>
      </c>
    </row>
    <row r="135" spans="1:6" ht="45">
      <c r="A135" s="39" t="s">
        <v>720</v>
      </c>
      <c r="B135" s="28" t="s">
        <v>178</v>
      </c>
      <c r="C135" s="27" t="s">
        <v>194</v>
      </c>
      <c r="D135" s="30" t="s">
        <v>330</v>
      </c>
      <c r="E135" s="28"/>
      <c r="F135" s="26">
        <f>SUM(F136+F139+F142)</f>
        <v>1000000</v>
      </c>
    </row>
    <row r="136" spans="1:6" ht="30">
      <c r="A136" s="39" t="s">
        <v>721</v>
      </c>
      <c r="B136" s="28" t="s">
        <v>178</v>
      </c>
      <c r="C136" s="27" t="s">
        <v>194</v>
      </c>
      <c r="D136" s="30" t="s">
        <v>331</v>
      </c>
      <c r="E136" s="28"/>
      <c r="F136" s="26">
        <f>SUM(F137)</f>
        <v>793200</v>
      </c>
    </row>
    <row r="137" spans="1:6" ht="15">
      <c r="A137" s="39" t="s">
        <v>253</v>
      </c>
      <c r="B137" s="28" t="s">
        <v>178</v>
      </c>
      <c r="C137" s="27" t="s">
        <v>194</v>
      </c>
      <c r="D137" s="30" t="s">
        <v>332</v>
      </c>
      <c r="E137" s="28"/>
      <c r="F137" s="26">
        <f>SUM(F138)</f>
        <v>793200</v>
      </c>
    </row>
    <row r="138" spans="1:6" ht="45">
      <c r="A138" s="35" t="s">
        <v>248</v>
      </c>
      <c r="B138" s="28" t="s">
        <v>178</v>
      </c>
      <c r="C138" s="27" t="s">
        <v>194</v>
      </c>
      <c r="D138" s="30" t="s">
        <v>332</v>
      </c>
      <c r="E138" s="28" t="s">
        <v>176</v>
      </c>
      <c r="F138" s="26">
        <v>793200</v>
      </c>
    </row>
    <row r="139" spans="1:6" ht="45">
      <c r="A139" s="39" t="s">
        <v>99</v>
      </c>
      <c r="B139" s="28" t="s">
        <v>178</v>
      </c>
      <c r="C139" s="27" t="s">
        <v>194</v>
      </c>
      <c r="D139" s="30" t="s">
        <v>333</v>
      </c>
      <c r="E139" s="28"/>
      <c r="F139" s="26">
        <f>SUM(F140)</f>
        <v>204800</v>
      </c>
    </row>
    <row r="140" spans="1:6" ht="30">
      <c r="A140" s="35" t="s">
        <v>25</v>
      </c>
      <c r="B140" s="28" t="s">
        <v>178</v>
      </c>
      <c r="C140" s="27" t="s">
        <v>194</v>
      </c>
      <c r="D140" s="30" t="s">
        <v>23</v>
      </c>
      <c r="E140" s="28"/>
      <c r="F140" s="26">
        <f>SUM(F141)</f>
        <v>204800</v>
      </c>
    </row>
    <row r="141" spans="1:6" ht="15">
      <c r="A141" s="35" t="s">
        <v>123</v>
      </c>
      <c r="B141" s="28" t="s">
        <v>178</v>
      </c>
      <c r="C141" s="27" t="s">
        <v>194</v>
      </c>
      <c r="D141" s="30" t="s">
        <v>23</v>
      </c>
      <c r="E141" s="28" t="s">
        <v>179</v>
      </c>
      <c r="F141" s="26">
        <v>204800</v>
      </c>
    </row>
    <row r="142" spans="1:6" ht="30">
      <c r="A142" s="35" t="s">
        <v>334</v>
      </c>
      <c r="B142" s="28" t="s">
        <v>178</v>
      </c>
      <c r="C142" s="27" t="s">
        <v>194</v>
      </c>
      <c r="D142" s="30" t="s">
        <v>335</v>
      </c>
      <c r="E142" s="28"/>
      <c r="F142" s="26">
        <f>SUM(F143)</f>
        <v>2000</v>
      </c>
    </row>
    <row r="143" spans="1:6" ht="30">
      <c r="A143" s="35" t="s">
        <v>25</v>
      </c>
      <c r="B143" s="28" t="s">
        <v>178</v>
      </c>
      <c r="C143" s="27" t="s">
        <v>194</v>
      </c>
      <c r="D143" s="30" t="s">
        <v>24</v>
      </c>
      <c r="E143" s="28"/>
      <c r="F143" s="26">
        <f>SUM(F144)</f>
        <v>2000</v>
      </c>
    </row>
    <row r="144" spans="1:6" ht="15">
      <c r="A144" s="35" t="s">
        <v>123</v>
      </c>
      <c r="B144" s="28" t="s">
        <v>336</v>
      </c>
      <c r="C144" s="27" t="s">
        <v>194</v>
      </c>
      <c r="D144" s="30" t="s">
        <v>24</v>
      </c>
      <c r="E144" s="28" t="s">
        <v>179</v>
      </c>
      <c r="F144" s="26">
        <v>2000</v>
      </c>
    </row>
    <row r="145" spans="1:6" ht="15">
      <c r="A145" s="38" t="s">
        <v>187</v>
      </c>
      <c r="B145" s="33" t="s">
        <v>183</v>
      </c>
      <c r="C145" s="27"/>
      <c r="D145" s="32"/>
      <c r="E145" s="28"/>
      <c r="F145" s="25">
        <f>SUM(F146+F154)</f>
        <v>7243743</v>
      </c>
    </row>
    <row r="146" spans="1:6" ht="15">
      <c r="A146" s="38" t="s">
        <v>154</v>
      </c>
      <c r="B146" s="33" t="s">
        <v>183</v>
      </c>
      <c r="C146" s="34" t="s">
        <v>194</v>
      </c>
      <c r="D146" s="32"/>
      <c r="E146" s="28"/>
      <c r="F146" s="25">
        <f>SUM(F148)</f>
        <v>6468765</v>
      </c>
    </row>
    <row r="147" spans="1:6" ht="36.75" customHeight="1">
      <c r="A147" s="46" t="s">
        <v>337</v>
      </c>
      <c r="B147" s="33" t="s">
        <v>183</v>
      </c>
      <c r="C147" s="34" t="s">
        <v>194</v>
      </c>
      <c r="D147" s="32" t="s">
        <v>338</v>
      </c>
      <c r="E147" s="33"/>
      <c r="F147" s="25">
        <f>SUM(F148)</f>
        <v>6468765</v>
      </c>
    </row>
    <row r="148" spans="1:6" ht="45">
      <c r="A148" s="39" t="s">
        <v>339</v>
      </c>
      <c r="B148" s="28" t="s">
        <v>183</v>
      </c>
      <c r="C148" s="27" t="s">
        <v>194</v>
      </c>
      <c r="D148" s="30" t="s">
        <v>340</v>
      </c>
      <c r="E148" s="28"/>
      <c r="F148" s="26">
        <f>SUM(F149)</f>
        <v>6468765</v>
      </c>
    </row>
    <row r="149" spans="1:6" ht="30">
      <c r="A149" s="39" t="s">
        <v>341</v>
      </c>
      <c r="B149" s="28" t="s">
        <v>183</v>
      </c>
      <c r="C149" s="27" t="s">
        <v>194</v>
      </c>
      <c r="D149" s="30" t="s">
        <v>342</v>
      </c>
      <c r="E149" s="28"/>
      <c r="F149" s="26">
        <f>SUM(F152+F150)</f>
        <v>6468765</v>
      </c>
    </row>
    <row r="150" spans="1:6" ht="45">
      <c r="A150" s="160" t="s">
        <v>661</v>
      </c>
      <c r="B150" s="28" t="s">
        <v>183</v>
      </c>
      <c r="C150" s="27" t="s">
        <v>194</v>
      </c>
      <c r="D150" s="30" t="s">
        <v>660</v>
      </c>
      <c r="E150" s="28"/>
      <c r="F150" s="26">
        <f>SUM(F151)</f>
        <v>2262100</v>
      </c>
    </row>
    <row r="151" spans="1:6" ht="15">
      <c r="A151" s="35" t="s">
        <v>184</v>
      </c>
      <c r="B151" s="28" t="s">
        <v>183</v>
      </c>
      <c r="C151" s="27" t="s">
        <v>194</v>
      </c>
      <c r="D151" s="30" t="s">
        <v>660</v>
      </c>
      <c r="E151" s="28" t="s">
        <v>242</v>
      </c>
      <c r="F151" s="26">
        <v>2262100</v>
      </c>
    </row>
    <row r="152" spans="1:6" ht="60">
      <c r="A152" s="157" t="s">
        <v>126</v>
      </c>
      <c r="B152" s="28" t="s">
        <v>183</v>
      </c>
      <c r="C152" s="27" t="s">
        <v>194</v>
      </c>
      <c r="D152" s="30" t="s">
        <v>124</v>
      </c>
      <c r="E152" s="28"/>
      <c r="F152" s="26">
        <f>SUM(F153)</f>
        <v>4206665</v>
      </c>
    </row>
    <row r="153" spans="1:6" ht="15">
      <c r="A153" s="35" t="s">
        <v>267</v>
      </c>
      <c r="B153" s="28" t="s">
        <v>183</v>
      </c>
      <c r="C153" s="27" t="s">
        <v>194</v>
      </c>
      <c r="D153" s="30" t="s">
        <v>124</v>
      </c>
      <c r="E153" s="28" t="s">
        <v>160</v>
      </c>
      <c r="F153" s="26">
        <v>4206665</v>
      </c>
    </row>
    <row r="154" spans="1:6" ht="15">
      <c r="A154" s="46" t="s">
        <v>225</v>
      </c>
      <c r="B154" s="33" t="s">
        <v>183</v>
      </c>
      <c r="C154" s="34" t="s">
        <v>223</v>
      </c>
      <c r="D154" s="32"/>
      <c r="E154" s="33"/>
      <c r="F154" s="25">
        <f>SUM(F155+F166+F171+F180)</f>
        <v>774978</v>
      </c>
    </row>
    <row r="155" spans="1:6" ht="30">
      <c r="A155" s="39" t="s">
        <v>343</v>
      </c>
      <c r="B155" s="28" t="s">
        <v>183</v>
      </c>
      <c r="C155" s="27" t="s">
        <v>223</v>
      </c>
      <c r="D155" s="30" t="s">
        <v>344</v>
      </c>
      <c r="E155" s="28"/>
      <c r="F155" s="26">
        <f>SUM(F156+F160)</f>
        <v>473000</v>
      </c>
    </row>
    <row r="156" spans="1:6" ht="45">
      <c r="A156" s="39" t="s">
        <v>81</v>
      </c>
      <c r="B156" s="28" t="s">
        <v>183</v>
      </c>
      <c r="C156" s="27" t="s">
        <v>223</v>
      </c>
      <c r="D156" s="30" t="s">
        <v>40</v>
      </c>
      <c r="E156" s="28"/>
      <c r="F156" s="26">
        <f>SUM(F157)</f>
        <v>26000</v>
      </c>
    </row>
    <row r="157" spans="1:6" ht="45">
      <c r="A157" s="39" t="s">
        <v>43</v>
      </c>
      <c r="B157" s="28" t="s">
        <v>183</v>
      </c>
      <c r="C157" s="27" t="s">
        <v>41</v>
      </c>
      <c r="D157" s="30" t="s">
        <v>42</v>
      </c>
      <c r="E157" s="28"/>
      <c r="F157" s="26">
        <f>SUM(F158)</f>
        <v>26000</v>
      </c>
    </row>
    <row r="158" spans="1:6" ht="15">
      <c r="A158" s="39" t="s">
        <v>71</v>
      </c>
      <c r="B158" s="28" t="s">
        <v>183</v>
      </c>
      <c r="C158" s="27" t="s">
        <v>223</v>
      </c>
      <c r="D158" s="30" t="s">
        <v>72</v>
      </c>
      <c r="E158" s="28"/>
      <c r="F158" s="26">
        <f>SUM(F159)</f>
        <v>26000</v>
      </c>
    </row>
    <row r="159" spans="1:6" ht="15">
      <c r="A159" s="35" t="s">
        <v>123</v>
      </c>
      <c r="B159" s="28" t="s">
        <v>183</v>
      </c>
      <c r="C159" s="27" t="s">
        <v>223</v>
      </c>
      <c r="D159" s="30" t="s">
        <v>72</v>
      </c>
      <c r="E159" s="28" t="s">
        <v>179</v>
      </c>
      <c r="F159" s="26">
        <v>26000</v>
      </c>
    </row>
    <row r="160" spans="1:6" ht="45">
      <c r="A160" s="35" t="s">
        <v>345</v>
      </c>
      <c r="B160" s="28" t="s">
        <v>183</v>
      </c>
      <c r="C160" s="27" t="s">
        <v>223</v>
      </c>
      <c r="D160" s="30" t="s">
        <v>346</v>
      </c>
      <c r="E160" s="28"/>
      <c r="F160" s="26">
        <f>SUM(F161)</f>
        <v>447000</v>
      </c>
    </row>
    <row r="161" spans="1:6" ht="30">
      <c r="A161" s="35" t="s">
        <v>347</v>
      </c>
      <c r="B161" s="28" t="s">
        <v>183</v>
      </c>
      <c r="C161" s="27" t="s">
        <v>223</v>
      </c>
      <c r="D161" s="30" t="s">
        <v>348</v>
      </c>
      <c r="E161" s="28"/>
      <c r="F161" s="26">
        <f>SUM(F162+F164)</f>
        <v>447000</v>
      </c>
    </row>
    <row r="162" spans="1:6" ht="15">
      <c r="A162" s="39" t="s">
        <v>349</v>
      </c>
      <c r="B162" s="28" t="s">
        <v>183</v>
      </c>
      <c r="C162" s="27" t="s">
        <v>223</v>
      </c>
      <c r="D162" s="30" t="s">
        <v>350</v>
      </c>
      <c r="E162" s="28"/>
      <c r="F162" s="26">
        <f>SUM(F163)</f>
        <v>254000</v>
      </c>
    </row>
    <row r="163" spans="1:6" ht="15">
      <c r="A163" s="35" t="s">
        <v>123</v>
      </c>
      <c r="B163" s="28" t="s">
        <v>183</v>
      </c>
      <c r="C163" s="27" t="s">
        <v>223</v>
      </c>
      <c r="D163" s="30" t="s">
        <v>351</v>
      </c>
      <c r="E163" s="28" t="s">
        <v>179</v>
      </c>
      <c r="F163" s="26">
        <v>254000</v>
      </c>
    </row>
    <row r="164" spans="1:6" ht="15">
      <c r="A164" s="35" t="s">
        <v>352</v>
      </c>
      <c r="B164" s="28" t="s">
        <v>183</v>
      </c>
      <c r="C164" s="27" t="s">
        <v>223</v>
      </c>
      <c r="D164" s="30" t="s">
        <v>353</v>
      </c>
      <c r="E164" s="28"/>
      <c r="F164" s="26">
        <f>SUM(F165)</f>
        <v>193000</v>
      </c>
    </row>
    <row r="165" spans="1:6" ht="15">
      <c r="A165" s="35" t="s">
        <v>123</v>
      </c>
      <c r="B165" s="28" t="s">
        <v>183</v>
      </c>
      <c r="C165" s="27" t="s">
        <v>223</v>
      </c>
      <c r="D165" s="30" t="s">
        <v>353</v>
      </c>
      <c r="E165" s="28" t="s">
        <v>179</v>
      </c>
      <c r="F165" s="26">
        <v>193000</v>
      </c>
    </row>
    <row r="166" spans="1:6" ht="30" customHeight="1">
      <c r="A166" s="46" t="s">
        <v>337</v>
      </c>
      <c r="B166" s="33" t="s">
        <v>183</v>
      </c>
      <c r="C166" s="34" t="s">
        <v>223</v>
      </c>
      <c r="D166" s="32" t="s">
        <v>338</v>
      </c>
      <c r="E166" s="33"/>
      <c r="F166" s="25">
        <f>SUM(F167)</f>
        <v>100000</v>
      </c>
    </row>
    <row r="167" spans="1:6" ht="60">
      <c r="A167" s="39" t="s">
        <v>354</v>
      </c>
      <c r="B167" s="28" t="s">
        <v>183</v>
      </c>
      <c r="C167" s="27" t="s">
        <v>223</v>
      </c>
      <c r="D167" s="30" t="s">
        <v>355</v>
      </c>
      <c r="E167" s="28"/>
      <c r="F167" s="26">
        <f>SUM(F169)</f>
        <v>100000</v>
      </c>
    </row>
    <row r="168" spans="1:6" ht="30">
      <c r="A168" s="39" t="s">
        <v>356</v>
      </c>
      <c r="B168" s="28" t="s">
        <v>183</v>
      </c>
      <c r="C168" s="27" t="s">
        <v>223</v>
      </c>
      <c r="D168" s="30" t="s">
        <v>357</v>
      </c>
      <c r="E168" s="28"/>
      <c r="F168" s="26">
        <f>SUM(F169)</f>
        <v>100000</v>
      </c>
    </row>
    <row r="169" spans="1:6" ht="30">
      <c r="A169" s="39" t="s">
        <v>224</v>
      </c>
      <c r="B169" s="28" t="s">
        <v>183</v>
      </c>
      <c r="C169" s="27" t="s">
        <v>223</v>
      </c>
      <c r="D169" s="30" t="s">
        <v>358</v>
      </c>
      <c r="E169" s="28"/>
      <c r="F169" s="26">
        <f>SUM(F170)</f>
        <v>100000</v>
      </c>
    </row>
    <row r="170" spans="1:6" ht="15">
      <c r="A170" s="35" t="s">
        <v>123</v>
      </c>
      <c r="B170" s="28" t="s">
        <v>183</v>
      </c>
      <c r="C170" s="27" t="s">
        <v>223</v>
      </c>
      <c r="D170" s="30" t="s">
        <v>358</v>
      </c>
      <c r="E170" s="28" t="s">
        <v>179</v>
      </c>
      <c r="F170" s="26">
        <v>100000</v>
      </c>
    </row>
    <row r="171" spans="1:6" ht="28.5">
      <c r="A171" s="38" t="s">
        <v>375</v>
      </c>
      <c r="B171" s="33" t="s">
        <v>183</v>
      </c>
      <c r="C171" s="34" t="s">
        <v>223</v>
      </c>
      <c r="D171" s="32" t="s">
        <v>359</v>
      </c>
      <c r="E171" s="33"/>
      <c r="F171" s="25">
        <f>SUM(F172+F176)</f>
        <v>40000</v>
      </c>
    </row>
    <row r="172" spans="1:6" ht="45">
      <c r="A172" s="35" t="s">
        <v>360</v>
      </c>
      <c r="B172" s="28" t="s">
        <v>183</v>
      </c>
      <c r="C172" s="27" t="s">
        <v>223</v>
      </c>
      <c r="D172" s="30" t="s">
        <v>361</v>
      </c>
      <c r="E172" s="28"/>
      <c r="F172" s="26">
        <f>SUM(F173)</f>
        <v>20000</v>
      </c>
    </row>
    <row r="173" spans="1:6" ht="15">
      <c r="A173" s="35" t="s">
        <v>362</v>
      </c>
      <c r="B173" s="28" t="s">
        <v>183</v>
      </c>
      <c r="C173" s="27" t="s">
        <v>223</v>
      </c>
      <c r="D173" s="30" t="s">
        <v>363</v>
      </c>
      <c r="E173" s="28"/>
      <c r="F173" s="26">
        <f>SUM(F174)</f>
        <v>20000</v>
      </c>
    </row>
    <row r="174" spans="1:6" ht="30">
      <c r="A174" s="39" t="s">
        <v>27</v>
      </c>
      <c r="B174" s="28" t="s">
        <v>183</v>
      </c>
      <c r="C174" s="27" t="s">
        <v>223</v>
      </c>
      <c r="D174" s="30" t="s">
        <v>37</v>
      </c>
      <c r="E174" s="28"/>
      <c r="F174" s="26">
        <f>SUM(F175)</f>
        <v>20000</v>
      </c>
    </row>
    <row r="175" spans="1:6" ht="15">
      <c r="A175" s="35" t="s">
        <v>123</v>
      </c>
      <c r="B175" s="28" t="s">
        <v>183</v>
      </c>
      <c r="C175" s="27" t="s">
        <v>223</v>
      </c>
      <c r="D175" s="30" t="s">
        <v>38</v>
      </c>
      <c r="E175" s="28" t="s">
        <v>179</v>
      </c>
      <c r="F175" s="26">
        <v>20000</v>
      </c>
    </row>
    <row r="176" spans="1:6" ht="30">
      <c r="A176" s="35" t="s">
        <v>364</v>
      </c>
      <c r="B176" s="28" t="s">
        <v>183</v>
      </c>
      <c r="C176" s="27" t="s">
        <v>223</v>
      </c>
      <c r="D176" s="30" t="s">
        <v>365</v>
      </c>
      <c r="E176" s="28"/>
      <c r="F176" s="26">
        <f>SUM(F178)</f>
        <v>20000</v>
      </c>
    </row>
    <row r="177" spans="1:6" ht="30">
      <c r="A177" s="35" t="s">
        <v>366</v>
      </c>
      <c r="B177" s="28" t="s">
        <v>183</v>
      </c>
      <c r="C177" s="27" t="s">
        <v>223</v>
      </c>
      <c r="D177" s="30" t="s">
        <v>367</v>
      </c>
      <c r="E177" s="28"/>
      <c r="F177" s="26">
        <f>SUM(F178)</f>
        <v>20000</v>
      </c>
    </row>
    <row r="178" spans="1:6" ht="30">
      <c r="A178" s="39" t="s">
        <v>226</v>
      </c>
      <c r="B178" s="28" t="s">
        <v>183</v>
      </c>
      <c r="C178" s="27" t="s">
        <v>223</v>
      </c>
      <c r="D178" s="30" t="s">
        <v>368</v>
      </c>
      <c r="E178" s="28"/>
      <c r="F178" s="26">
        <f>SUM(F179)</f>
        <v>20000</v>
      </c>
    </row>
    <row r="179" spans="1:6" ht="15">
      <c r="A179" s="35" t="s">
        <v>123</v>
      </c>
      <c r="B179" s="28" t="s">
        <v>183</v>
      </c>
      <c r="C179" s="27" t="s">
        <v>223</v>
      </c>
      <c r="D179" s="30" t="s">
        <v>369</v>
      </c>
      <c r="E179" s="28" t="s">
        <v>179</v>
      </c>
      <c r="F179" s="26">
        <v>20000</v>
      </c>
    </row>
    <row r="180" spans="1:6" ht="15">
      <c r="A180" s="45" t="s">
        <v>211</v>
      </c>
      <c r="B180" s="33" t="s">
        <v>183</v>
      </c>
      <c r="C180" s="34" t="s">
        <v>223</v>
      </c>
      <c r="D180" s="32" t="s">
        <v>298</v>
      </c>
      <c r="E180" s="28"/>
      <c r="F180" s="25">
        <f>SUM(F181)</f>
        <v>161978</v>
      </c>
    </row>
    <row r="181" spans="1:6" ht="15">
      <c r="A181" s="52" t="s">
        <v>212</v>
      </c>
      <c r="B181" s="28" t="s">
        <v>183</v>
      </c>
      <c r="C181" s="27" t="s">
        <v>223</v>
      </c>
      <c r="D181" s="30" t="s">
        <v>323</v>
      </c>
      <c r="E181" s="28"/>
      <c r="F181" s="26">
        <f>SUM(F182+F184)</f>
        <v>161978</v>
      </c>
    </row>
    <row r="182" spans="1:6" ht="30">
      <c r="A182" s="160" t="s">
        <v>100</v>
      </c>
      <c r="B182" s="28" t="s">
        <v>183</v>
      </c>
      <c r="C182" s="27" t="s">
        <v>223</v>
      </c>
      <c r="D182" s="30" t="s">
        <v>637</v>
      </c>
      <c r="E182" s="28"/>
      <c r="F182" s="26">
        <f>SUM(F183)</f>
        <v>118500</v>
      </c>
    </row>
    <row r="183" spans="1:6" ht="15">
      <c r="A183" s="35" t="s">
        <v>184</v>
      </c>
      <c r="B183" s="28" t="s">
        <v>183</v>
      </c>
      <c r="C183" s="27" t="s">
        <v>223</v>
      </c>
      <c r="D183" s="30" t="s">
        <v>637</v>
      </c>
      <c r="E183" s="28" t="s">
        <v>242</v>
      </c>
      <c r="F183" s="26">
        <v>118500</v>
      </c>
    </row>
    <row r="184" spans="1:6" ht="30">
      <c r="A184" s="35" t="s">
        <v>771</v>
      </c>
      <c r="B184" s="28" t="s">
        <v>183</v>
      </c>
      <c r="C184" s="27" t="s">
        <v>223</v>
      </c>
      <c r="D184" s="30" t="s">
        <v>770</v>
      </c>
      <c r="E184" s="28"/>
      <c r="F184" s="26">
        <f>SUM(F185)</f>
        <v>43478</v>
      </c>
    </row>
    <row r="185" spans="1:6" ht="15">
      <c r="A185" s="35" t="s">
        <v>123</v>
      </c>
      <c r="B185" s="28" t="s">
        <v>183</v>
      </c>
      <c r="C185" s="27" t="s">
        <v>223</v>
      </c>
      <c r="D185" s="30" t="s">
        <v>770</v>
      </c>
      <c r="E185" s="28" t="s">
        <v>179</v>
      </c>
      <c r="F185" s="26">
        <v>43478</v>
      </c>
    </row>
    <row r="186" spans="1:6" ht="15">
      <c r="A186" s="38" t="s">
        <v>263</v>
      </c>
      <c r="B186" s="33" t="s">
        <v>264</v>
      </c>
      <c r="C186" s="34"/>
      <c r="D186" s="32"/>
      <c r="E186" s="33"/>
      <c r="F186" s="25">
        <f>SUM(F187+F208)</f>
        <v>7044800</v>
      </c>
    </row>
    <row r="187" spans="1:6" ht="15">
      <c r="A187" s="155" t="s">
        <v>265</v>
      </c>
      <c r="B187" s="55" t="s">
        <v>264</v>
      </c>
      <c r="C187" s="56" t="s">
        <v>175</v>
      </c>
      <c r="D187" s="57"/>
      <c r="E187" s="55"/>
      <c r="F187" s="58">
        <f>SUM(F193+F203+F188)</f>
        <v>6506800</v>
      </c>
    </row>
    <row r="188" spans="1:6" ht="28.5">
      <c r="A188" s="155" t="s">
        <v>52</v>
      </c>
      <c r="B188" s="55" t="s">
        <v>264</v>
      </c>
      <c r="C188" s="56" t="s">
        <v>175</v>
      </c>
      <c r="D188" s="57" t="s">
        <v>51</v>
      </c>
      <c r="E188" s="55"/>
      <c r="F188" s="58">
        <f>SUM(F189)</f>
        <v>300000</v>
      </c>
    </row>
    <row r="189" spans="1:6" ht="45.75" customHeight="1">
      <c r="A189" s="156" t="s">
        <v>699</v>
      </c>
      <c r="B189" s="139" t="s">
        <v>264</v>
      </c>
      <c r="C189" s="140" t="s">
        <v>175</v>
      </c>
      <c r="D189" s="141" t="s">
        <v>698</v>
      </c>
      <c r="E189" s="55"/>
      <c r="F189" s="142">
        <f>SUM(F190)</f>
        <v>300000</v>
      </c>
    </row>
    <row r="190" spans="1:6" ht="15">
      <c r="A190" s="156" t="s">
        <v>700</v>
      </c>
      <c r="B190" s="139" t="s">
        <v>264</v>
      </c>
      <c r="C190" s="140" t="s">
        <v>175</v>
      </c>
      <c r="D190" s="141" t="s">
        <v>129</v>
      </c>
      <c r="E190" s="55"/>
      <c r="F190" s="142">
        <f>SUM(F191)</f>
        <v>300000</v>
      </c>
    </row>
    <row r="191" spans="1:6" ht="45">
      <c r="A191" s="156" t="s">
        <v>133</v>
      </c>
      <c r="B191" s="139" t="s">
        <v>264</v>
      </c>
      <c r="C191" s="140" t="s">
        <v>175</v>
      </c>
      <c r="D191" s="141" t="s">
        <v>130</v>
      </c>
      <c r="E191" s="55"/>
      <c r="F191" s="142">
        <f>SUM(F192)</f>
        <v>300000</v>
      </c>
    </row>
    <row r="192" spans="1:6" ht="15">
      <c r="A192" s="156" t="s">
        <v>184</v>
      </c>
      <c r="B192" s="139" t="s">
        <v>264</v>
      </c>
      <c r="C192" s="140" t="s">
        <v>175</v>
      </c>
      <c r="D192" s="141" t="s">
        <v>130</v>
      </c>
      <c r="E192" s="139" t="s">
        <v>242</v>
      </c>
      <c r="F192" s="142">
        <v>300000</v>
      </c>
    </row>
    <row r="193" spans="1:6" ht="46.5" customHeight="1">
      <c r="A193" s="35" t="s">
        <v>28</v>
      </c>
      <c r="B193" s="28" t="s">
        <v>264</v>
      </c>
      <c r="C193" s="27" t="s">
        <v>175</v>
      </c>
      <c r="D193" s="30" t="s">
        <v>29</v>
      </c>
      <c r="E193" s="28"/>
      <c r="F193" s="26">
        <f>SUM(F194)</f>
        <v>4296800</v>
      </c>
    </row>
    <row r="194" spans="1:6" ht="60">
      <c r="A194" s="35" t="s">
        <v>30</v>
      </c>
      <c r="B194" s="28" t="s">
        <v>264</v>
      </c>
      <c r="C194" s="27" t="s">
        <v>175</v>
      </c>
      <c r="D194" s="30" t="s">
        <v>31</v>
      </c>
      <c r="E194" s="28"/>
      <c r="F194" s="26">
        <f>SUM(F200+F195)</f>
        <v>4296800</v>
      </c>
    </row>
    <row r="195" spans="1:6" ht="30">
      <c r="A195" s="35" t="s">
        <v>33</v>
      </c>
      <c r="B195" s="28" t="s">
        <v>264</v>
      </c>
      <c r="C195" s="27" t="s">
        <v>175</v>
      </c>
      <c r="D195" s="30" t="s">
        <v>32</v>
      </c>
      <c r="E195" s="28"/>
      <c r="F195" s="26">
        <f>SUM(F196+F198)</f>
        <v>830000</v>
      </c>
    </row>
    <row r="196" spans="1:6" ht="30">
      <c r="A196" s="35" t="s">
        <v>113</v>
      </c>
      <c r="B196" s="28" t="s">
        <v>264</v>
      </c>
      <c r="C196" s="27" t="s">
        <v>175</v>
      </c>
      <c r="D196" s="30" t="s">
        <v>114</v>
      </c>
      <c r="E196" s="28"/>
      <c r="F196" s="26">
        <f>SUM(F197)</f>
        <v>700000</v>
      </c>
    </row>
    <row r="197" spans="1:6" ht="15">
      <c r="A197" s="35" t="s">
        <v>267</v>
      </c>
      <c r="B197" s="28" t="s">
        <v>264</v>
      </c>
      <c r="C197" s="27" t="s">
        <v>175</v>
      </c>
      <c r="D197" s="30" t="s">
        <v>114</v>
      </c>
      <c r="E197" s="28" t="s">
        <v>160</v>
      </c>
      <c r="F197" s="26">
        <v>700000</v>
      </c>
    </row>
    <row r="198" spans="1:6" ht="30">
      <c r="A198" s="35" t="s">
        <v>697</v>
      </c>
      <c r="B198" s="28" t="s">
        <v>264</v>
      </c>
      <c r="C198" s="27" t="s">
        <v>175</v>
      </c>
      <c r="D198" s="30" t="s">
        <v>696</v>
      </c>
      <c r="E198" s="28"/>
      <c r="F198" s="26">
        <f>SUM(F199)</f>
        <v>130000</v>
      </c>
    </row>
    <row r="199" spans="1:6" ht="15">
      <c r="A199" s="35" t="s">
        <v>123</v>
      </c>
      <c r="B199" s="28" t="s">
        <v>264</v>
      </c>
      <c r="C199" s="27" t="s">
        <v>175</v>
      </c>
      <c r="D199" s="30" t="s">
        <v>696</v>
      </c>
      <c r="E199" s="28" t="s">
        <v>179</v>
      </c>
      <c r="F199" s="26">
        <v>130000</v>
      </c>
    </row>
    <row r="200" spans="1:6" ht="75">
      <c r="A200" s="35" t="s">
        <v>61</v>
      </c>
      <c r="B200" s="28" t="s">
        <v>264</v>
      </c>
      <c r="C200" s="27" t="s">
        <v>175</v>
      </c>
      <c r="D200" s="30" t="s">
        <v>55</v>
      </c>
      <c r="E200" s="28"/>
      <c r="F200" s="26">
        <f>SUM(F201)</f>
        <v>3466800</v>
      </c>
    </row>
    <row r="201" spans="1:6" ht="30">
      <c r="A201" s="35" t="s">
        <v>58</v>
      </c>
      <c r="B201" s="28" t="s">
        <v>264</v>
      </c>
      <c r="C201" s="27" t="s">
        <v>175</v>
      </c>
      <c r="D201" s="30" t="s">
        <v>57</v>
      </c>
      <c r="E201" s="28"/>
      <c r="F201" s="26">
        <f>SUM(F202)</f>
        <v>3466800</v>
      </c>
    </row>
    <row r="202" spans="1:6" ht="15">
      <c r="A202" s="35" t="s">
        <v>184</v>
      </c>
      <c r="B202" s="28" t="s">
        <v>264</v>
      </c>
      <c r="C202" s="27" t="s">
        <v>175</v>
      </c>
      <c r="D202" s="30" t="s">
        <v>57</v>
      </c>
      <c r="E202" s="28" t="s">
        <v>242</v>
      </c>
      <c r="F202" s="26">
        <v>3466800</v>
      </c>
    </row>
    <row r="203" spans="1:6" ht="28.5">
      <c r="A203" s="38" t="s">
        <v>693</v>
      </c>
      <c r="B203" s="33" t="s">
        <v>264</v>
      </c>
      <c r="C203" s="34" t="s">
        <v>175</v>
      </c>
      <c r="D203" s="32" t="s">
        <v>690</v>
      </c>
      <c r="E203" s="33"/>
      <c r="F203" s="25">
        <f>SUM(F204)</f>
        <v>1910000</v>
      </c>
    </row>
    <row r="204" spans="1:6" ht="30">
      <c r="A204" s="35" t="s">
        <v>694</v>
      </c>
      <c r="B204" s="28" t="s">
        <v>264</v>
      </c>
      <c r="C204" s="27" t="s">
        <v>175</v>
      </c>
      <c r="D204" s="30" t="s">
        <v>691</v>
      </c>
      <c r="E204" s="28"/>
      <c r="F204" s="26">
        <f>SUM(F205)</f>
        <v>1910000</v>
      </c>
    </row>
    <row r="205" spans="1:6" ht="30">
      <c r="A205" s="35" t="s">
        <v>695</v>
      </c>
      <c r="B205" s="28" t="s">
        <v>264</v>
      </c>
      <c r="C205" s="27" t="s">
        <v>175</v>
      </c>
      <c r="D205" s="30" t="s">
        <v>692</v>
      </c>
      <c r="E205" s="28"/>
      <c r="F205" s="26">
        <f>SUM(F206)</f>
        <v>1910000</v>
      </c>
    </row>
    <row r="206" spans="1:6" ht="30">
      <c r="A206" s="35" t="s">
        <v>713</v>
      </c>
      <c r="B206" s="28" t="s">
        <v>264</v>
      </c>
      <c r="C206" s="27" t="s">
        <v>175</v>
      </c>
      <c r="D206" s="30" t="s">
        <v>761</v>
      </c>
      <c r="E206" s="28"/>
      <c r="F206" s="26">
        <f>SUM(F207)</f>
        <v>1910000</v>
      </c>
    </row>
    <row r="207" spans="1:6" ht="15">
      <c r="A207" s="35" t="s">
        <v>267</v>
      </c>
      <c r="B207" s="28" t="s">
        <v>264</v>
      </c>
      <c r="C207" s="27" t="s">
        <v>175</v>
      </c>
      <c r="D207" s="30" t="s">
        <v>761</v>
      </c>
      <c r="E207" s="28" t="s">
        <v>160</v>
      </c>
      <c r="F207" s="26">
        <v>1910000</v>
      </c>
    </row>
    <row r="208" spans="1:6" ht="15">
      <c r="A208" s="38" t="s">
        <v>59</v>
      </c>
      <c r="B208" s="33" t="s">
        <v>264</v>
      </c>
      <c r="C208" s="34" t="s">
        <v>264</v>
      </c>
      <c r="D208" s="30"/>
      <c r="E208" s="28"/>
      <c r="F208" s="25">
        <f>SUM(F209)</f>
        <v>538000</v>
      </c>
    </row>
    <row r="209" spans="1:6" ht="44.25" customHeight="1">
      <c r="A209" s="35" t="s">
        <v>28</v>
      </c>
      <c r="B209" s="28" t="s">
        <v>264</v>
      </c>
      <c r="C209" s="27" t="s">
        <v>264</v>
      </c>
      <c r="D209" s="30" t="s">
        <v>29</v>
      </c>
      <c r="E209" s="28"/>
      <c r="F209" s="26">
        <f>SUM(F210+F214)</f>
        <v>538000</v>
      </c>
    </row>
    <row r="210" spans="1:6" ht="60">
      <c r="A210" s="35" t="s">
        <v>36</v>
      </c>
      <c r="B210" s="28" t="s">
        <v>264</v>
      </c>
      <c r="C210" s="27" t="s">
        <v>264</v>
      </c>
      <c r="D210" s="30" t="s">
        <v>35</v>
      </c>
      <c r="E210" s="28"/>
      <c r="F210" s="26">
        <f>SUM(F211)</f>
        <v>118500</v>
      </c>
    </row>
    <row r="211" spans="1:6" ht="105">
      <c r="A211" s="35" t="s">
        <v>53</v>
      </c>
      <c r="B211" s="28" t="s">
        <v>264</v>
      </c>
      <c r="C211" s="27" t="s">
        <v>264</v>
      </c>
      <c r="D211" s="30" t="s">
        <v>54</v>
      </c>
      <c r="E211" s="28"/>
      <c r="F211" s="26">
        <f>SUM(F212)</f>
        <v>118500</v>
      </c>
    </row>
    <row r="212" spans="1:6" ht="30">
      <c r="A212" s="35" t="s">
        <v>100</v>
      </c>
      <c r="B212" s="28" t="s">
        <v>264</v>
      </c>
      <c r="C212" s="27" t="s">
        <v>264</v>
      </c>
      <c r="D212" s="30" t="s">
        <v>62</v>
      </c>
      <c r="E212" s="28"/>
      <c r="F212" s="26">
        <f>SUM(F213)</f>
        <v>118500</v>
      </c>
    </row>
    <row r="213" spans="1:6" ht="15">
      <c r="A213" s="35" t="s">
        <v>184</v>
      </c>
      <c r="B213" s="28" t="s">
        <v>264</v>
      </c>
      <c r="C213" s="27" t="s">
        <v>264</v>
      </c>
      <c r="D213" s="30" t="s">
        <v>62</v>
      </c>
      <c r="E213" s="28" t="s">
        <v>242</v>
      </c>
      <c r="F213" s="26">
        <v>118500</v>
      </c>
    </row>
    <row r="214" spans="1:6" ht="60">
      <c r="A214" s="35" t="s">
        <v>30</v>
      </c>
      <c r="B214" s="28" t="s">
        <v>264</v>
      </c>
      <c r="C214" s="27" t="s">
        <v>264</v>
      </c>
      <c r="D214" s="30" t="s">
        <v>31</v>
      </c>
      <c r="E214" s="28"/>
      <c r="F214" s="26">
        <f>SUM(F215)</f>
        <v>419500</v>
      </c>
    </row>
    <row r="215" spans="1:6" ht="75">
      <c r="A215" s="35" t="s">
        <v>56</v>
      </c>
      <c r="B215" s="28" t="s">
        <v>264</v>
      </c>
      <c r="C215" s="27" t="s">
        <v>264</v>
      </c>
      <c r="D215" s="30" t="s">
        <v>55</v>
      </c>
      <c r="E215" s="28"/>
      <c r="F215" s="26">
        <f>SUM(F216)</f>
        <v>419500</v>
      </c>
    </row>
    <row r="216" spans="1:6" ht="30">
      <c r="A216" s="35" t="s">
        <v>100</v>
      </c>
      <c r="B216" s="28" t="s">
        <v>264</v>
      </c>
      <c r="C216" s="27" t="s">
        <v>264</v>
      </c>
      <c r="D216" s="30" t="s">
        <v>63</v>
      </c>
      <c r="E216" s="28"/>
      <c r="F216" s="26">
        <f>SUM(F217)</f>
        <v>419500</v>
      </c>
    </row>
    <row r="217" spans="1:6" ht="15">
      <c r="A217" s="35" t="s">
        <v>184</v>
      </c>
      <c r="B217" s="28" t="s">
        <v>264</v>
      </c>
      <c r="C217" s="27" t="s">
        <v>264</v>
      </c>
      <c r="D217" s="30" t="s">
        <v>63</v>
      </c>
      <c r="E217" s="28" t="s">
        <v>242</v>
      </c>
      <c r="F217" s="26">
        <v>419500</v>
      </c>
    </row>
    <row r="218" spans="1:6" ht="15">
      <c r="A218" s="38" t="s">
        <v>188</v>
      </c>
      <c r="B218" s="33" t="s">
        <v>190</v>
      </c>
      <c r="C218" s="32"/>
      <c r="D218" s="32"/>
      <c r="E218" s="28"/>
      <c r="F218" s="25">
        <f>SUM(F219+F235+F269+F280+F261)</f>
        <v>291697626</v>
      </c>
    </row>
    <row r="219" spans="1:6" ht="15">
      <c r="A219" s="38" t="s">
        <v>189</v>
      </c>
      <c r="B219" s="33" t="s">
        <v>190</v>
      </c>
      <c r="C219" s="33" t="s">
        <v>173</v>
      </c>
      <c r="D219" s="32"/>
      <c r="E219" s="28"/>
      <c r="F219" s="25">
        <f>SUM(F220)</f>
        <v>56307365</v>
      </c>
    </row>
    <row r="220" spans="1:6" ht="35.25" customHeight="1">
      <c r="A220" s="35" t="s">
        <v>775</v>
      </c>
      <c r="B220" s="28" t="s">
        <v>190</v>
      </c>
      <c r="C220" s="28" t="s">
        <v>173</v>
      </c>
      <c r="D220" s="30" t="s">
        <v>376</v>
      </c>
      <c r="E220" s="28"/>
      <c r="F220" s="26">
        <f>SUM(F221+F228)</f>
        <v>56307365</v>
      </c>
    </row>
    <row r="221" spans="1:6" ht="47.25" customHeight="1">
      <c r="A221" s="35" t="s">
        <v>782</v>
      </c>
      <c r="B221" s="28" t="s">
        <v>190</v>
      </c>
      <c r="C221" s="28" t="s">
        <v>173</v>
      </c>
      <c r="D221" s="30" t="s">
        <v>451</v>
      </c>
      <c r="E221" s="28"/>
      <c r="F221" s="26">
        <f>SUM(F222)</f>
        <v>18887355</v>
      </c>
    </row>
    <row r="222" spans="1:6" ht="45">
      <c r="A222" s="35" t="s">
        <v>455</v>
      </c>
      <c r="B222" s="28" t="s">
        <v>190</v>
      </c>
      <c r="C222" s="28" t="s">
        <v>173</v>
      </c>
      <c r="D222" s="30" t="s">
        <v>458</v>
      </c>
      <c r="E222" s="28"/>
      <c r="F222" s="26">
        <f>SUM(F223+F226)</f>
        <v>18887355</v>
      </c>
    </row>
    <row r="223" spans="1:6" ht="15">
      <c r="A223" s="35" t="s">
        <v>253</v>
      </c>
      <c r="B223" s="28" t="s">
        <v>190</v>
      </c>
      <c r="C223" s="28" t="s">
        <v>173</v>
      </c>
      <c r="D223" s="30" t="s">
        <v>459</v>
      </c>
      <c r="E223" s="28"/>
      <c r="F223" s="26">
        <f>SUM(F224:F225)</f>
        <v>18839145</v>
      </c>
    </row>
    <row r="224" spans="1:6" ht="15">
      <c r="A224" s="35" t="s">
        <v>123</v>
      </c>
      <c r="B224" s="28" t="s">
        <v>190</v>
      </c>
      <c r="C224" s="28" t="s">
        <v>173</v>
      </c>
      <c r="D224" s="30" t="s">
        <v>457</v>
      </c>
      <c r="E224" s="28" t="s">
        <v>179</v>
      </c>
      <c r="F224" s="26">
        <v>17814806</v>
      </c>
    </row>
    <row r="225" spans="1:6" ht="15">
      <c r="A225" s="35" t="s">
        <v>181</v>
      </c>
      <c r="B225" s="28" t="s">
        <v>190</v>
      </c>
      <c r="C225" s="28" t="s">
        <v>173</v>
      </c>
      <c r="D225" s="30" t="s">
        <v>457</v>
      </c>
      <c r="E225" s="28" t="s">
        <v>180</v>
      </c>
      <c r="F225" s="26">
        <v>1024339</v>
      </c>
    </row>
    <row r="226" spans="1:6" ht="30">
      <c r="A226" s="157" t="s">
        <v>115</v>
      </c>
      <c r="B226" s="28" t="s">
        <v>190</v>
      </c>
      <c r="C226" s="28" t="s">
        <v>173</v>
      </c>
      <c r="D226" s="30" t="s">
        <v>116</v>
      </c>
      <c r="E226" s="28"/>
      <c r="F226" s="26">
        <f>SUM(F227)</f>
        <v>48210</v>
      </c>
    </row>
    <row r="227" spans="1:6" ht="45">
      <c r="A227" s="35" t="s">
        <v>248</v>
      </c>
      <c r="B227" s="28" t="s">
        <v>190</v>
      </c>
      <c r="C227" s="28" t="s">
        <v>173</v>
      </c>
      <c r="D227" s="30" t="s">
        <v>116</v>
      </c>
      <c r="E227" s="28" t="s">
        <v>176</v>
      </c>
      <c r="F227" s="26">
        <v>48210</v>
      </c>
    </row>
    <row r="228" spans="1:6" ht="48.75" customHeight="1">
      <c r="A228" s="35" t="s">
        <v>776</v>
      </c>
      <c r="B228" s="28" t="s">
        <v>190</v>
      </c>
      <c r="C228" s="28" t="s">
        <v>173</v>
      </c>
      <c r="D228" s="30" t="s">
        <v>377</v>
      </c>
      <c r="E228" s="28"/>
      <c r="F228" s="26">
        <f>SUM(F229)</f>
        <v>37420010</v>
      </c>
    </row>
    <row r="229" spans="1:6" ht="20.25" customHeight="1">
      <c r="A229" s="35" t="s">
        <v>379</v>
      </c>
      <c r="B229" s="28" t="s">
        <v>190</v>
      </c>
      <c r="C229" s="28" t="s">
        <v>173</v>
      </c>
      <c r="D229" s="30" t="s">
        <v>378</v>
      </c>
      <c r="E229" s="28"/>
      <c r="F229" s="26">
        <f>SUM(F230+F233)</f>
        <v>37420010</v>
      </c>
    </row>
    <row r="230" spans="1:6" ht="75">
      <c r="A230" s="35" t="s">
        <v>643</v>
      </c>
      <c r="B230" s="28" t="s">
        <v>190</v>
      </c>
      <c r="C230" s="28" t="s">
        <v>173</v>
      </c>
      <c r="D230" s="30" t="s">
        <v>448</v>
      </c>
      <c r="E230" s="28"/>
      <c r="F230" s="26">
        <f>SUM(F231:F232)</f>
        <v>27205710</v>
      </c>
    </row>
    <row r="231" spans="1:6" ht="45">
      <c r="A231" s="35" t="s">
        <v>248</v>
      </c>
      <c r="B231" s="28" t="s">
        <v>190</v>
      </c>
      <c r="C231" s="28" t="s">
        <v>173</v>
      </c>
      <c r="D231" s="30" t="s">
        <v>448</v>
      </c>
      <c r="E231" s="28" t="s">
        <v>176</v>
      </c>
      <c r="F231" s="26">
        <v>27044951</v>
      </c>
    </row>
    <row r="232" spans="1:6" ht="15">
      <c r="A232" s="35" t="s">
        <v>123</v>
      </c>
      <c r="B232" s="28" t="s">
        <v>190</v>
      </c>
      <c r="C232" s="28" t="s">
        <v>173</v>
      </c>
      <c r="D232" s="30" t="s">
        <v>449</v>
      </c>
      <c r="E232" s="28" t="s">
        <v>179</v>
      </c>
      <c r="F232" s="26">
        <v>160759</v>
      </c>
    </row>
    <row r="233" spans="1:6" ht="15">
      <c r="A233" s="35" t="s">
        <v>253</v>
      </c>
      <c r="B233" s="28" t="s">
        <v>190</v>
      </c>
      <c r="C233" s="28" t="s">
        <v>173</v>
      </c>
      <c r="D233" s="30" t="s">
        <v>469</v>
      </c>
      <c r="E233" s="28"/>
      <c r="F233" s="26">
        <f>SUM(F234:F234)</f>
        <v>10214300</v>
      </c>
    </row>
    <row r="234" spans="1:6" ht="45">
      <c r="A234" s="35" t="s">
        <v>248</v>
      </c>
      <c r="B234" s="28" t="s">
        <v>190</v>
      </c>
      <c r="C234" s="28" t="s">
        <v>173</v>
      </c>
      <c r="D234" s="30" t="s">
        <v>469</v>
      </c>
      <c r="E234" s="28" t="s">
        <v>176</v>
      </c>
      <c r="F234" s="26">
        <v>10214300</v>
      </c>
    </row>
    <row r="235" spans="1:6" ht="15">
      <c r="A235" s="38" t="s">
        <v>191</v>
      </c>
      <c r="B235" s="33" t="s">
        <v>190</v>
      </c>
      <c r="C235" s="33" t="s">
        <v>175</v>
      </c>
      <c r="D235" s="32"/>
      <c r="E235" s="28"/>
      <c r="F235" s="25">
        <f>SUM(F236+F249)</f>
        <v>210761958</v>
      </c>
    </row>
    <row r="236" spans="1:6" ht="32.25" customHeight="1">
      <c r="A236" s="35" t="s">
        <v>777</v>
      </c>
      <c r="B236" s="28" t="s">
        <v>190</v>
      </c>
      <c r="C236" s="28" t="s">
        <v>175</v>
      </c>
      <c r="D236" s="30" t="s">
        <v>376</v>
      </c>
      <c r="E236" s="28"/>
      <c r="F236" s="26">
        <f>SUM(F237+F254)</f>
        <v>210731958</v>
      </c>
    </row>
    <row r="237" spans="1:6" ht="45">
      <c r="A237" s="35" t="s">
        <v>778</v>
      </c>
      <c r="B237" s="28" t="s">
        <v>269</v>
      </c>
      <c r="C237" s="28" t="s">
        <v>175</v>
      </c>
      <c r="D237" s="30" t="s">
        <v>451</v>
      </c>
      <c r="E237" s="28"/>
      <c r="F237" s="26">
        <f>SUM(F238)</f>
        <v>48816920</v>
      </c>
    </row>
    <row r="238" spans="1:6" ht="45">
      <c r="A238" s="35" t="s">
        <v>455</v>
      </c>
      <c r="B238" s="28" t="s">
        <v>190</v>
      </c>
      <c r="C238" s="28" t="s">
        <v>175</v>
      </c>
      <c r="D238" s="30" t="s">
        <v>458</v>
      </c>
      <c r="E238" s="28"/>
      <c r="F238" s="26">
        <f>SUM(F239+F244+F247+F242)</f>
        <v>48816920</v>
      </c>
    </row>
    <row r="239" spans="1:6" ht="15">
      <c r="A239" s="35" t="s">
        <v>253</v>
      </c>
      <c r="B239" s="28" t="s">
        <v>190</v>
      </c>
      <c r="C239" s="28" t="s">
        <v>175</v>
      </c>
      <c r="D239" s="30" t="s">
        <v>459</v>
      </c>
      <c r="E239" s="28"/>
      <c r="F239" s="26">
        <f>SUM(F240:F241)</f>
        <v>41942863</v>
      </c>
    </row>
    <row r="240" spans="1:6" ht="15">
      <c r="A240" s="35" t="s">
        <v>123</v>
      </c>
      <c r="B240" s="28" t="s">
        <v>190</v>
      </c>
      <c r="C240" s="28" t="s">
        <v>175</v>
      </c>
      <c r="D240" s="30" t="s">
        <v>459</v>
      </c>
      <c r="E240" s="28" t="s">
        <v>179</v>
      </c>
      <c r="F240" s="26">
        <v>39204266</v>
      </c>
    </row>
    <row r="241" spans="1:6" ht="15">
      <c r="A241" s="35" t="s">
        <v>181</v>
      </c>
      <c r="B241" s="28" t="s">
        <v>190</v>
      </c>
      <c r="C241" s="28" t="s">
        <v>175</v>
      </c>
      <c r="D241" s="30" t="s">
        <v>459</v>
      </c>
      <c r="E241" s="28" t="s">
        <v>180</v>
      </c>
      <c r="F241" s="26">
        <v>2738597</v>
      </c>
    </row>
    <row r="242" spans="1:6" ht="18" customHeight="1">
      <c r="A242" s="157" t="s">
        <v>135</v>
      </c>
      <c r="B242" s="28" t="s">
        <v>190</v>
      </c>
      <c r="C242" s="28" t="s">
        <v>175</v>
      </c>
      <c r="D242" s="30" t="s">
        <v>134</v>
      </c>
      <c r="E242" s="28"/>
      <c r="F242" s="26">
        <f>SUM(F243)</f>
        <v>1800000</v>
      </c>
    </row>
    <row r="243" spans="1:6" ht="15">
      <c r="A243" s="35" t="s">
        <v>123</v>
      </c>
      <c r="B243" s="28" t="s">
        <v>190</v>
      </c>
      <c r="C243" s="28" t="s">
        <v>175</v>
      </c>
      <c r="D243" s="30" t="s">
        <v>134</v>
      </c>
      <c r="E243" s="28" t="s">
        <v>179</v>
      </c>
      <c r="F243" s="26">
        <v>1800000</v>
      </c>
    </row>
    <row r="244" spans="1:6" ht="30">
      <c r="A244" s="157" t="s">
        <v>115</v>
      </c>
      <c r="B244" s="28" t="s">
        <v>190</v>
      </c>
      <c r="C244" s="28" t="s">
        <v>175</v>
      </c>
      <c r="D244" s="30" t="s">
        <v>116</v>
      </c>
      <c r="E244" s="28"/>
      <c r="F244" s="26">
        <f>SUM(F245:F246)</f>
        <v>1459057</v>
      </c>
    </row>
    <row r="245" spans="1:6" ht="45">
      <c r="A245" s="35" t="s">
        <v>248</v>
      </c>
      <c r="B245" s="28" t="s">
        <v>190</v>
      </c>
      <c r="C245" s="28" t="s">
        <v>175</v>
      </c>
      <c r="D245" s="30" t="s">
        <v>116</v>
      </c>
      <c r="E245" s="28" t="s">
        <v>176</v>
      </c>
      <c r="F245" s="26">
        <v>1368025</v>
      </c>
    </row>
    <row r="246" spans="1:6" ht="15">
      <c r="A246" s="35" t="s">
        <v>202</v>
      </c>
      <c r="B246" s="28" t="s">
        <v>190</v>
      </c>
      <c r="C246" s="28" t="s">
        <v>175</v>
      </c>
      <c r="D246" s="30" t="s">
        <v>116</v>
      </c>
      <c r="E246" s="28" t="s">
        <v>201</v>
      </c>
      <c r="F246" s="26">
        <v>91032</v>
      </c>
    </row>
    <row r="247" spans="1:6" ht="47.25">
      <c r="A247" s="161" t="s">
        <v>118</v>
      </c>
      <c r="B247" s="28" t="s">
        <v>190</v>
      </c>
      <c r="C247" s="28" t="s">
        <v>175</v>
      </c>
      <c r="D247" s="30" t="s">
        <v>119</v>
      </c>
      <c r="E247" s="28"/>
      <c r="F247" s="26">
        <f>SUM(F248)</f>
        <v>3615000</v>
      </c>
    </row>
    <row r="248" spans="1:6" ht="15">
      <c r="A248" s="35" t="s">
        <v>123</v>
      </c>
      <c r="B248" s="28" t="s">
        <v>190</v>
      </c>
      <c r="C248" s="28" t="s">
        <v>175</v>
      </c>
      <c r="D248" s="30" t="s">
        <v>120</v>
      </c>
      <c r="E248" s="28" t="s">
        <v>179</v>
      </c>
      <c r="F248" s="26">
        <v>3615000</v>
      </c>
    </row>
    <row r="249" spans="1:6" ht="30">
      <c r="A249" s="35" t="s">
        <v>91</v>
      </c>
      <c r="B249" s="28" t="s">
        <v>190</v>
      </c>
      <c r="C249" s="28" t="s">
        <v>175</v>
      </c>
      <c r="D249" s="30" t="s">
        <v>89</v>
      </c>
      <c r="E249" s="28"/>
      <c r="F249" s="26">
        <f>SUM(F250)</f>
        <v>30000</v>
      </c>
    </row>
    <row r="250" spans="1:6" ht="30">
      <c r="A250" s="35" t="s">
        <v>92</v>
      </c>
      <c r="B250" s="28" t="s">
        <v>190</v>
      </c>
      <c r="C250" s="28" t="s">
        <v>175</v>
      </c>
      <c r="D250" s="30" t="s">
        <v>90</v>
      </c>
      <c r="E250" s="28"/>
      <c r="F250" s="26">
        <f>SUM(F251)</f>
        <v>30000</v>
      </c>
    </row>
    <row r="251" spans="1:6" ht="15">
      <c r="A251" s="39" t="s">
        <v>94</v>
      </c>
      <c r="B251" s="28" t="s">
        <v>190</v>
      </c>
      <c r="C251" s="28" t="s">
        <v>175</v>
      </c>
      <c r="D251" s="30" t="s">
        <v>93</v>
      </c>
      <c r="E251" s="28"/>
      <c r="F251" s="26">
        <f>SUM(F253)</f>
        <v>30000</v>
      </c>
    </row>
    <row r="252" spans="1:6" ht="15">
      <c r="A252" s="39" t="s">
        <v>96</v>
      </c>
      <c r="B252" s="28" t="s">
        <v>190</v>
      </c>
      <c r="C252" s="28" t="s">
        <v>175</v>
      </c>
      <c r="D252" s="30" t="s">
        <v>95</v>
      </c>
      <c r="E252" s="28"/>
      <c r="F252" s="26">
        <f>SUM(F253)</f>
        <v>30000</v>
      </c>
    </row>
    <row r="253" spans="1:6" ht="15">
      <c r="A253" s="35" t="s">
        <v>123</v>
      </c>
      <c r="B253" s="28" t="s">
        <v>190</v>
      </c>
      <c r="C253" s="28" t="s">
        <v>175</v>
      </c>
      <c r="D253" s="30" t="s">
        <v>95</v>
      </c>
      <c r="E253" s="28" t="s">
        <v>179</v>
      </c>
      <c r="F253" s="26">
        <v>30000</v>
      </c>
    </row>
    <row r="254" spans="1:6" ht="57">
      <c r="A254" s="38" t="s">
        <v>779</v>
      </c>
      <c r="B254" s="33" t="s">
        <v>190</v>
      </c>
      <c r="C254" s="33" t="s">
        <v>175</v>
      </c>
      <c r="D254" s="32" t="s">
        <v>377</v>
      </c>
      <c r="E254" s="33"/>
      <c r="F254" s="25">
        <f>SUM(F255)</f>
        <v>161915038</v>
      </c>
    </row>
    <row r="255" spans="1:6" ht="24.75" customHeight="1">
      <c r="A255" s="35" t="s">
        <v>460</v>
      </c>
      <c r="B255" s="28" t="s">
        <v>190</v>
      </c>
      <c r="C255" s="28" t="s">
        <v>175</v>
      </c>
      <c r="D255" s="30" t="s">
        <v>456</v>
      </c>
      <c r="E255" s="28"/>
      <c r="F255" s="26">
        <f>SUM(F256+F259)</f>
        <v>161915038</v>
      </c>
    </row>
    <row r="256" spans="1:6" ht="75">
      <c r="A256" s="35" t="s">
        <v>644</v>
      </c>
      <c r="B256" s="28" t="s">
        <v>190</v>
      </c>
      <c r="C256" s="28" t="s">
        <v>175</v>
      </c>
      <c r="D256" s="30" t="s">
        <v>461</v>
      </c>
      <c r="E256" s="28"/>
      <c r="F256" s="26">
        <f>SUM(F257:F258)</f>
        <v>159630837</v>
      </c>
    </row>
    <row r="257" spans="1:6" ht="45">
      <c r="A257" s="35" t="s">
        <v>248</v>
      </c>
      <c r="B257" s="28" t="s">
        <v>190</v>
      </c>
      <c r="C257" s="28" t="s">
        <v>175</v>
      </c>
      <c r="D257" s="30" t="s">
        <v>462</v>
      </c>
      <c r="E257" s="28" t="s">
        <v>176</v>
      </c>
      <c r="F257" s="26">
        <v>152960660</v>
      </c>
    </row>
    <row r="258" spans="1:6" ht="15">
      <c r="A258" s="35" t="s">
        <v>123</v>
      </c>
      <c r="B258" s="28" t="s">
        <v>190</v>
      </c>
      <c r="C258" s="28" t="s">
        <v>175</v>
      </c>
      <c r="D258" s="30" t="s">
        <v>462</v>
      </c>
      <c r="E258" s="28" t="s">
        <v>179</v>
      </c>
      <c r="F258" s="26">
        <v>6670177</v>
      </c>
    </row>
    <row r="259" spans="1:6" s="1" customFormat="1" ht="15">
      <c r="A259" s="35" t="s">
        <v>268</v>
      </c>
      <c r="B259" s="28" t="s">
        <v>190</v>
      </c>
      <c r="C259" s="28" t="s">
        <v>175</v>
      </c>
      <c r="D259" s="30" t="s">
        <v>463</v>
      </c>
      <c r="E259" s="28"/>
      <c r="F259" s="26">
        <f>SUM(F260)</f>
        <v>2284201</v>
      </c>
    </row>
    <row r="260" spans="1:6" s="1" customFormat="1" ht="45">
      <c r="A260" s="35" t="s">
        <v>248</v>
      </c>
      <c r="B260" s="28" t="s">
        <v>190</v>
      </c>
      <c r="C260" s="28" t="s">
        <v>175</v>
      </c>
      <c r="D260" s="30" t="s">
        <v>463</v>
      </c>
      <c r="E260" s="28" t="s">
        <v>176</v>
      </c>
      <c r="F260" s="26">
        <v>2284201</v>
      </c>
    </row>
    <row r="261" spans="1:6" s="1" customFormat="1" ht="15">
      <c r="A261" s="38" t="s">
        <v>676</v>
      </c>
      <c r="B261" s="33" t="s">
        <v>190</v>
      </c>
      <c r="C261" s="33" t="s">
        <v>178</v>
      </c>
      <c r="D261" s="32"/>
      <c r="E261" s="33"/>
      <c r="F261" s="25">
        <f>SUM(F262)</f>
        <v>15772797</v>
      </c>
    </row>
    <row r="262" spans="1:6" s="1" customFormat="1" ht="35.25" customHeight="1">
      <c r="A262" s="38" t="s">
        <v>777</v>
      </c>
      <c r="B262" s="33" t="s">
        <v>190</v>
      </c>
      <c r="C262" s="33" t="s">
        <v>178</v>
      </c>
      <c r="D262" s="32" t="s">
        <v>376</v>
      </c>
      <c r="E262" s="28"/>
      <c r="F262" s="26">
        <f>SUM(F263)</f>
        <v>15772797</v>
      </c>
    </row>
    <row r="263" spans="1:6" ht="45" customHeight="1">
      <c r="A263" s="35" t="s">
        <v>785</v>
      </c>
      <c r="B263" s="33" t="s">
        <v>190</v>
      </c>
      <c r="C263" s="33" t="s">
        <v>178</v>
      </c>
      <c r="D263" s="32" t="s">
        <v>464</v>
      </c>
      <c r="E263" s="33"/>
      <c r="F263" s="25">
        <f>SUM(F264)</f>
        <v>15772797</v>
      </c>
    </row>
    <row r="264" spans="1:6" ht="30">
      <c r="A264" s="35" t="s">
        <v>465</v>
      </c>
      <c r="B264" s="28" t="s">
        <v>190</v>
      </c>
      <c r="C264" s="28" t="s">
        <v>178</v>
      </c>
      <c r="D264" s="30" t="s">
        <v>0</v>
      </c>
      <c r="E264" s="28"/>
      <c r="F264" s="26">
        <f>SUM(F265)</f>
        <v>15772797</v>
      </c>
    </row>
    <row r="265" spans="1:6" ht="15">
      <c r="A265" s="35" t="s">
        <v>253</v>
      </c>
      <c r="B265" s="28" t="s">
        <v>190</v>
      </c>
      <c r="C265" s="28" t="s">
        <v>178</v>
      </c>
      <c r="D265" s="30" t="s">
        <v>1</v>
      </c>
      <c r="E265" s="28"/>
      <c r="F265" s="26">
        <f>SUM(F266:F268)</f>
        <v>15772797</v>
      </c>
    </row>
    <row r="266" spans="1:6" ht="45">
      <c r="A266" s="35" t="s">
        <v>248</v>
      </c>
      <c r="B266" s="28" t="s">
        <v>190</v>
      </c>
      <c r="C266" s="28" t="s">
        <v>178</v>
      </c>
      <c r="D266" s="30" t="s">
        <v>1</v>
      </c>
      <c r="E266" s="28" t="s">
        <v>176</v>
      </c>
      <c r="F266" s="26">
        <v>14128200</v>
      </c>
    </row>
    <row r="267" spans="1:6" ht="15">
      <c r="A267" s="35" t="s">
        <v>123</v>
      </c>
      <c r="B267" s="28" t="s">
        <v>190</v>
      </c>
      <c r="C267" s="28" t="s">
        <v>178</v>
      </c>
      <c r="D267" s="30" t="s">
        <v>1</v>
      </c>
      <c r="E267" s="28" t="s">
        <v>179</v>
      </c>
      <c r="F267" s="26">
        <v>1619570</v>
      </c>
    </row>
    <row r="268" spans="1:6" ht="15">
      <c r="A268" s="35" t="s">
        <v>181</v>
      </c>
      <c r="B268" s="28" t="s">
        <v>190</v>
      </c>
      <c r="C268" s="28" t="s">
        <v>178</v>
      </c>
      <c r="D268" s="30" t="s">
        <v>1</v>
      </c>
      <c r="E268" s="28" t="s">
        <v>180</v>
      </c>
      <c r="F268" s="26">
        <v>25027</v>
      </c>
    </row>
    <row r="269" spans="1:6" ht="15">
      <c r="A269" s="38" t="s">
        <v>192</v>
      </c>
      <c r="B269" s="33" t="s">
        <v>190</v>
      </c>
      <c r="C269" s="33" t="s">
        <v>190</v>
      </c>
      <c r="D269" s="32"/>
      <c r="E269" s="28"/>
      <c r="F269" s="25">
        <f>SUM(F270)</f>
        <v>1600000</v>
      </c>
    </row>
    <row r="270" spans="1:6" s="1" customFormat="1" ht="42.75">
      <c r="A270" s="38" t="s">
        <v>387</v>
      </c>
      <c r="B270" s="33" t="s">
        <v>190</v>
      </c>
      <c r="C270" s="33" t="s">
        <v>190</v>
      </c>
      <c r="D270" s="32" t="s">
        <v>388</v>
      </c>
      <c r="E270" s="33"/>
      <c r="F270" s="25">
        <f>SUM(F271+F275)</f>
        <v>1600000</v>
      </c>
    </row>
    <row r="271" spans="1:6" s="1" customFormat="1" ht="60">
      <c r="A271" s="39" t="s">
        <v>2</v>
      </c>
      <c r="B271" s="28" t="s">
        <v>190</v>
      </c>
      <c r="C271" s="28" t="s">
        <v>190</v>
      </c>
      <c r="D271" s="30" t="s">
        <v>3</v>
      </c>
      <c r="E271" s="28"/>
      <c r="F271" s="26">
        <f>SUM(F272)</f>
        <v>100000</v>
      </c>
    </row>
    <row r="272" spans="1:6" s="1" customFormat="1" ht="30">
      <c r="A272" s="39" t="s">
        <v>4</v>
      </c>
      <c r="B272" s="28" t="s">
        <v>190</v>
      </c>
      <c r="C272" s="28" t="s">
        <v>190</v>
      </c>
      <c r="D272" s="30" t="s">
        <v>5</v>
      </c>
      <c r="E272" s="28"/>
      <c r="F272" s="26">
        <f>SUM(F273)</f>
        <v>100000</v>
      </c>
    </row>
    <row r="273" spans="1:6" s="1" customFormat="1" ht="15">
      <c r="A273" s="39" t="s">
        <v>254</v>
      </c>
      <c r="B273" s="28" t="s">
        <v>190</v>
      </c>
      <c r="C273" s="28" t="s">
        <v>190</v>
      </c>
      <c r="D273" s="30" t="s">
        <v>6</v>
      </c>
      <c r="E273" s="28"/>
      <c r="F273" s="26">
        <f>SUM(F274)</f>
        <v>100000</v>
      </c>
    </row>
    <row r="274" spans="1:6" ht="15">
      <c r="A274" s="35" t="s">
        <v>123</v>
      </c>
      <c r="B274" s="28" t="s">
        <v>190</v>
      </c>
      <c r="C274" s="28" t="s">
        <v>190</v>
      </c>
      <c r="D274" s="30" t="s">
        <v>7</v>
      </c>
      <c r="E274" s="28" t="s">
        <v>179</v>
      </c>
      <c r="F274" s="26">
        <v>100000</v>
      </c>
    </row>
    <row r="275" spans="1:6" ht="46.5" customHeight="1">
      <c r="A275" s="39" t="s">
        <v>8</v>
      </c>
      <c r="B275" s="28" t="s">
        <v>190</v>
      </c>
      <c r="C275" s="28" t="s">
        <v>190</v>
      </c>
      <c r="D275" s="30" t="s">
        <v>9</v>
      </c>
      <c r="E275" s="28"/>
      <c r="F275" s="26">
        <f>SUM(F276)</f>
        <v>1500000</v>
      </c>
    </row>
    <row r="276" spans="1:6" ht="21" customHeight="1">
      <c r="A276" s="39" t="s">
        <v>10</v>
      </c>
      <c r="B276" s="28" t="s">
        <v>190</v>
      </c>
      <c r="C276" s="28" t="s">
        <v>190</v>
      </c>
      <c r="D276" s="30" t="s">
        <v>39</v>
      </c>
      <c r="E276" s="28"/>
      <c r="F276" s="26">
        <f>SUM(F277)</f>
        <v>1500000</v>
      </c>
    </row>
    <row r="277" spans="1:6" ht="15">
      <c r="A277" s="157" t="s">
        <v>107</v>
      </c>
      <c r="B277" s="28" t="s">
        <v>190</v>
      </c>
      <c r="C277" s="28" t="s">
        <v>190</v>
      </c>
      <c r="D277" s="30" t="s">
        <v>108</v>
      </c>
      <c r="E277" s="28"/>
      <c r="F277" s="26">
        <f>SUM(F278:F279)</f>
        <v>1500000</v>
      </c>
    </row>
    <row r="278" spans="1:6" ht="15">
      <c r="A278" s="35" t="s">
        <v>123</v>
      </c>
      <c r="B278" s="28" t="s">
        <v>190</v>
      </c>
      <c r="C278" s="28" t="s">
        <v>190</v>
      </c>
      <c r="D278" s="30" t="s">
        <v>108</v>
      </c>
      <c r="E278" s="28" t="s">
        <v>179</v>
      </c>
      <c r="F278" s="26">
        <v>400000</v>
      </c>
    </row>
    <row r="279" spans="1:6" s="22" customFormat="1" ht="15">
      <c r="A279" s="35" t="s">
        <v>202</v>
      </c>
      <c r="B279" s="28" t="s">
        <v>190</v>
      </c>
      <c r="C279" s="28" t="s">
        <v>190</v>
      </c>
      <c r="D279" s="30" t="s">
        <v>108</v>
      </c>
      <c r="E279" s="28" t="s">
        <v>201</v>
      </c>
      <c r="F279" s="26">
        <v>1100000</v>
      </c>
    </row>
    <row r="280" spans="1:6" s="3" customFormat="1" ht="15">
      <c r="A280" s="38" t="s">
        <v>193</v>
      </c>
      <c r="B280" s="33" t="s">
        <v>190</v>
      </c>
      <c r="C280" s="33" t="s">
        <v>194</v>
      </c>
      <c r="D280" s="32"/>
      <c r="E280" s="28"/>
      <c r="F280" s="25">
        <f>SUM(F281)</f>
        <v>7255506</v>
      </c>
    </row>
    <row r="281" spans="1:6" s="1" customFormat="1" ht="30">
      <c r="A281" s="39" t="s">
        <v>235</v>
      </c>
      <c r="B281" s="28" t="s">
        <v>190</v>
      </c>
      <c r="C281" s="28" t="s">
        <v>194</v>
      </c>
      <c r="D281" s="28" t="s">
        <v>376</v>
      </c>
      <c r="E281" s="28"/>
      <c r="F281" s="26">
        <f>SUM(F283)</f>
        <v>7255506</v>
      </c>
    </row>
    <row r="282" spans="1:6" s="1" customFormat="1" ht="45">
      <c r="A282" s="39" t="s">
        <v>780</v>
      </c>
      <c r="B282" s="28" t="s">
        <v>190</v>
      </c>
      <c r="C282" s="28" t="s">
        <v>194</v>
      </c>
      <c r="D282" s="28" t="s">
        <v>451</v>
      </c>
      <c r="E282" s="28"/>
      <c r="F282" s="26">
        <f>SUM(F283)</f>
        <v>7255506</v>
      </c>
    </row>
    <row r="283" spans="1:6" s="1" customFormat="1" ht="30">
      <c r="A283" s="35" t="s">
        <v>12</v>
      </c>
      <c r="B283" s="28" t="s">
        <v>190</v>
      </c>
      <c r="C283" s="28" t="s">
        <v>194</v>
      </c>
      <c r="D283" s="28" t="s">
        <v>11</v>
      </c>
      <c r="E283" s="28"/>
      <c r="F283" s="26">
        <f>SUM(F284+F286+F290)</f>
        <v>7255506</v>
      </c>
    </row>
    <row r="284" spans="1:6" s="1" customFormat="1" ht="30">
      <c r="A284" s="35" t="s">
        <v>163</v>
      </c>
      <c r="B284" s="28" t="s">
        <v>190</v>
      </c>
      <c r="C284" s="28" t="s">
        <v>194</v>
      </c>
      <c r="D284" s="28" t="s">
        <v>13</v>
      </c>
      <c r="E284" s="28"/>
      <c r="F284" s="26">
        <f>SUM(F285)</f>
        <v>76366</v>
      </c>
    </row>
    <row r="285" spans="1:6" s="1" customFormat="1" ht="45">
      <c r="A285" s="35" t="s">
        <v>158</v>
      </c>
      <c r="B285" s="28" t="s">
        <v>190</v>
      </c>
      <c r="C285" s="28" t="s">
        <v>194</v>
      </c>
      <c r="D285" s="28" t="s">
        <v>13</v>
      </c>
      <c r="E285" s="28" t="s">
        <v>176</v>
      </c>
      <c r="F285" s="26">
        <v>76366</v>
      </c>
    </row>
    <row r="286" spans="1:6" ht="15">
      <c r="A286" s="35" t="s">
        <v>253</v>
      </c>
      <c r="B286" s="28" t="s">
        <v>190</v>
      </c>
      <c r="C286" s="28" t="s">
        <v>194</v>
      </c>
      <c r="D286" s="28" t="s">
        <v>14</v>
      </c>
      <c r="E286" s="28"/>
      <c r="F286" s="26">
        <f>SUM(F287:F289)</f>
        <v>7129140</v>
      </c>
    </row>
    <row r="287" spans="1:6" ht="45">
      <c r="A287" s="35" t="s">
        <v>248</v>
      </c>
      <c r="B287" s="28" t="s">
        <v>190</v>
      </c>
      <c r="C287" s="28" t="s">
        <v>194</v>
      </c>
      <c r="D287" s="28" t="s">
        <v>454</v>
      </c>
      <c r="E287" s="28" t="s">
        <v>176</v>
      </c>
      <c r="F287" s="26">
        <v>6567020</v>
      </c>
    </row>
    <row r="288" spans="1:6" ht="15">
      <c r="A288" s="35" t="s">
        <v>123</v>
      </c>
      <c r="B288" s="28" t="s">
        <v>190</v>
      </c>
      <c r="C288" s="28" t="s">
        <v>194</v>
      </c>
      <c r="D288" s="28" t="s">
        <v>15</v>
      </c>
      <c r="E288" s="28" t="s">
        <v>179</v>
      </c>
      <c r="F288" s="26">
        <v>545400</v>
      </c>
    </row>
    <row r="289" spans="1:6" ht="15">
      <c r="A289" s="35" t="s">
        <v>181</v>
      </c>
      <c r="B289" s="28" t="s">
        <v>190</v>
      </c>
      <c r="C289" s="28" t="s">
        <v>194</v>
      </c>
      <c r="D289" s="28" t="s">
        <v>15</v>
      </c>
      <c r="E289" s="28" t="s">
        <v>180</v>
      </c>
      <c r="F289" s="26">
        <v>16720</v>
      </c>
    </row>
    <row r="290" spans="1:6" ht="15">
      <c r="A290" s="177" t="s">
        <v>110</v>
      </c>
      <c r="B290" s="28" t="s">
        <v>190</v>
      </c>
      <c r="C290" s="28" t="s">
        <v>194</v>
      </c>
      <c r="D290" s="28" t="s">
        <v>111</v>
      </c>
      <c r="E290" s="28"/>
      <c r="F290" s="26">
        <f>SUM(F291)</f>
        <v>50000</v>
      </c>
    </row>
    <row r="291" spans="1:6" ht="15">
      <c r="A291" s="35" t="s">
        <v>123</v>
      </c>
      <c r="B291" s="28" t="s">
        <v>190</v>
      </c>
      <c r="C291" s="28" t="s">
        <v>194</v>
      </c>
      <c r="D291" s="28" t="s">
        <v>111</v>
      </c>
      <c r="E291" s="28" t="s">
        <v>179</v>
      </c>
      <c r="F291" s="26">
        <v>50000</v>
      </c>
    </row>
    <row r="292" spans="1:6" s="3" customFormat="1" ht="15">
      <c r="A292" s="38" t="s">
        <v>195</v>
      </c>
      <c r="B292" s="33" t="s">
        <v>197</v>
      </c>
      <c r="C292" s="33"/>
      <c r="D292" s="32"/>
      <c r="E292" s="28"/>
      <c r="F292" s="25">
        <f>SUM(F293+F312)</f>
        <v>13155859</v>
      </c>
    </row>
    <row r="293" spans="1:6" s="3" customFormat="1" ht="15">
      <c r="A293" s="38" t="s">
        <v>196</v>
      </c>
      <c r="B293" s="33" t="s">
        <v>197</v>
      </c>
      <c r="C293" s="33" t="s">
        <v>173</v>
      </c>
      <c r="D293" s="32"/>
      <c r="E293" s="28"/>
      <c r="F293" s="25">
        <f>SUM(F294)</f>
        <v>11967833</v>
      </c>
    </row>
    <row r="294" spans="1:6" ht="15">
      <c r="A294" s="39" t="s">
        <v>394</v>
      </c>
      <c r="B294" s="28" t="s">
        <v>197</v>
      </c>
      <c r="C294" s="28" t="s">
        <v>173</v>
      </c>
      <c r="D294" s="30" t="s">
        <v>395</v>
      </c>
      <c r="E294" s="28"/>
      <c r="F294" s="26">
        <f>SUM(F300+F306+F295)</f>
        <v>11967833</v>
      </c>
    </row>
    <row r="295" spans="1:6" ht="30">
      <c r="A295" s="39" t="s">
        <v>75</v>
      </c>
      <c r="B295" s="28" t="s">
        <v>197</v>
      </c>
      <c r="C295" s="28" t="s">
        <v>173</v>
      </c>
      <c r="D295" s="30" t="s">
        <v>74</v>
      </c>
      <c r="E295" s="28"/>
      <c r="F295" s="26">
        <f>SUM(F296)</f>
        <v>744000</v>
      </c>
    </row>
    <row r="296" spans="1:6" ht="15">
      <c r="A296" s="39" t="s">
        <v>73</v>
      </c>
      <c r="B296" s="28" t="s">
        <v>197</v>
      </c>
      <c r="C296" s="28" t="s">
        <v>173</v>
      </c>
      <c r="D296" s="30" t="s">
        <v>309</v>
      </c>
      <c r="E296" s="28"/>
      <c r="F296" s="26">
        <f>SUM(F297)</f>
        <v>744000</v>
      </c>
    </row>
    <row r="297" spans="1:6" ht="15">
      <c r="A297" s="35" t="s">
        <v>253</v>
      </c>
      <c r="B297" s="28" t="s">
        <v>197</v>
      </c>
      <c r="C297" s="28" t="s">
        <v>173</v>
      </c>
      <c r="D297" s="30" t="s">
        <v>76</v>
      </c>
      <c r="E297" s="28"/>
      <c r="F297" s="26">
        <f>SUM(F298:F299)</f>
        <v>744000</v>
      </c>
    </row>
    <row r="298" spans="1:6" ht="45">
      <c r="A298" s="35" t="s">
        <v>248</v>
      </c>
      <c r="B298" s="28" t="s">
        <v>197</v>
      </c>
      <c r="C298" s="28" t="s">
        <v>173</v>
      </c>
      <c r="D298" s="30" t="s">
        <v>76</v>
      </c>
      <c r="E298" s="28" t="s">
        <v>176</v>
      </c>
      <c r="F298" s="26">
        <v>692000</v>
      </c>
    </row>
    <row r="299" spans="1:6" ht="15">
      <c r="A299" s="35" t="s">
        <v>123</v>
      </c>
      <c r="B299" s="28" t="s">
        <v>197</v>
      </c>
      <c r="C299" s="28" t="s">
        <v>173</v>
      </c>
      <c r="D299" s="30" t="s">
        <v>76</v>
      </c>
      <c r="E299" s="28" t="s">
        <v>179</v>
      </c>
      <c r="F299" s="26">
        <v>52000</v>
      </c>
    </row>
    <row r="300" spans="1:6" ht="30">
      <c r="A300" s="35" t="s">
        <v>396</v>
      </c>
      <c r="B300" s="28" t="s">
        <v>197</v>
      </c>
      <c r="C300" s="28" t="s">
        <v>173</v>
      </c>
      <c r="D300" s="28" t="s">
        <v>397</v>
      </c>
      <c r="E300" s="28"/>
      <c r="F300" s="26">
        <f>SUM(F301)</f>
        <v>5165250</v>
      </c>
    </row>
    <row r="301" spans="1:6" ht="15">
      <c r="A301" s="35" t="s">
        <v>398</v>
      </c>
      <c r="B301" s="28" t="s">
        <v>197</v>
      </c>
      <c r="C301" s="28" t="s">
        <v>173</v>
      </c>
      <c r="D301" s="28" t="s">
        <v>399</v>
      </c>
      <c r="E301" s="28"/>
      <c r="F301" s="26">
        <f>SUM(F302)</f>
        <v>5165250</v>
      </c>
    </row>
    <row r="302" spans="1:6" ht="15">
      <c r="A302" s="35" t="s">
        <v>253</v>
      </c>
      <c r="B302" s="28" t="s">
        <v>197</v>
      </c>
      <c r="C302" s="28" t="s">
        <v>173</v>
      </c>
      <c r="D302" s="28" t="s">
        <v>400</v>
      </c>
      <c r="E302" s="28"/>
      <c r="F302" s="26">
        <f>SUM(F303:F305)</f>
        <v>5165250</v>
      </c>
    </row>
    <row r="303" spans="1:6" ht="45">
      <c r="A303" s="35" t="s">
        <v>248</v>
      </c>
      <c r="B303" s="28" t="s">
        <v>197</v>
      </c>
      <c r="C303" s="28" t="s">
        <v>173</v>
      </c>
      <c r="D303" s="28" t="s">
        <v>401</v>
      </c>
      <c r="E303" s="28" t="s">
        <v>176</v>
      </c>
      <c r="F303" s="26">
        <v>4118500</v>
      </c>
    </row>
    <row r="304" spans="1:6" ht="15">
      <c r="A304" s="35" t="s">
        <v>123</v>
      </c>
      <c r="B304" s="28" t="s">
        <v>197</v>
      </c>
      <c r="C304" s="28" t="s">
        <v>173</v>
      </c>
      <c r="D304" s="28" t="s">
        <v>402</v>
      </c>
      <c r="E304" s="28" t="s">
        <v>179</v>
      </c>
      <c r="F304" s="26">
        <v>970450</v>
      </c>
    </row>
    <row r="305" spans="1:6" ht="15">
      <c r="A305" s="35" t="s">
        <v>181</v>
      </c>
      <c r="B305" s="28" t="s">
        <v>197</v>
      </c>
      <c r="C305" s="28" t="s">
        <v>173</v>
      </c>
      <c r="D305" s="28" t="s">
        <v>400</v>
      </c>
      <c r="E305" s="28" t="s">
        <v>180</v>
      </c>
      <c r="F305" s="26">
        <v>76300</v>
      </c>
    </row>
    <row r="306" spans="1:6" ht="45">
      <c r="A306" s="35" t="s">
        <v>403</v>
      </c>
      <c r="B306" s="28" t="s">
        <v>197</v>
      </c>
      <c r="C306" s="28" t="s">
        <v>173</v>
      </c>
      <c r="D306" s="28" t="s">
        <v>404</v>
      </c>
      <c r="E306" s="28"/>
      <c r="F306" s="26">
        <f>SUM(F308)</f>
        <v>6058583</v>
      </c>
    </row>
    <row r="307" spans="1:6" ht="30">
      <c r="A307" s="35" t="s">
        <v>405</v>
      </c>
      <c r="B307" s="28" t="s">
        <v>197</v>
      </c>
      <c r="C307" s="28" t="s">
        <v>173</v>
      </c>
      <c r="D307" s="28" t="s">
        <v>406</v>
      </c>
      <c r="E307" s="28"/>
      <c r="F307" s="26">
        <f>SUM(F308)</f>
        <v>6058583</v>
      </c>
    </row>
    <row r="308" spans="1:6" ht="15">
      <c r="A308" s="35" t="s">
        <v>253</v>
      </c>
      <c r="B308" s="28" t="s">
        <v>197</v>
      </c>
      <c r="C308" s="28" t="s">
        <v>173</v>
      </c>
      <c r="D308" s="28" t="s">
        <v>407</v>
      </c>
      <c r="E308" s="28"/>
      <c r="F308" s="26">
        <f>SUM(F309:F311)</f>
        <v>6058583</v>
      </c>
    </row>
    <row r="309" spans="1:6" ht="45">
      <c r="A309" s="35" t="s">
        <v>248</v>
      </c>
      <c r="B309" s="28" t="s">
        <v>197</v>
      </c>
      <c r="C309" s="28" t="s">
        <v>173</v>
      </c>
      <c r="D309" s="28" t="s">
        <v>407</v>
      </c>
      <c r="E309" s="28" t="s">
        <v>176</v>
      </c>
      <c r="F309" s="26">
        <v>3997600</v>
      </c>
    </row>
    <row r="310" spans="1:6" ht="15">
      <c r="A310" s="35" t="s">
        <v>123</v>
      </c>
      <c r="B310" s="28" t="s">
        <v>197</v>
      </c>
      <c r="C310" s="28" t="s">
        <v>173</v>
      </c>
      <c r="D310" s="28" t="s">
        <v>407</v>
      </c>
      <c r="E310" s="28" t="s">
        <v>179</v>
      </c>
      <c r="F310" s="26">
        <v>1376600</v>
      </c>
    </row>
    <row r="311" spans="1:6" ht="15">
      <c r="A311" s="35" t="s">
        <v>181</v>
      </c>
      <c r="B311" s="28" t="s">
        <v>197</v>
      </c>
      <c r="C311" s="28" t="s">
        <v>173</v>
      </c>
      <c r="D311" s="28" t="s">
        <v>408</v>
      </c>
      <c r="E311" s="28" t="s">
        <v>180</v>
      </c>
      <c r="F311" s="26">
        <v>684383</v>
      </c>
    </row>
    <row r="312" spans="1:6" ht="15">
      <c r="A312" s="38" t="s">
        <v>198</v>
      </c>
      <c r="B312" s="33" t="s">
        <v>197</v>
      </c>
      <c r="C312" s="33" t="s">
        <v>183</v>
      </c>
      <c r="D312" s="32"/>
      <c r="E312" s="28"/>
      <c r="F312" s="25">
        <f>SUM(F313)</f>
        <v>1188026</v>
      </c>
    </row>
    <row r="313" spans="1:6" ht="30">
      <c r="A313" s="35" t="s">
        <v>237</v>
      </c>
      <c r="B313" s="28" t="s">
        <v>197</v>
      </c>
      <c r="C313" s="28" t="s">
        <v>183</v>
      </c>
      <c r="D313" s="28" t="s">
        <v>409</v>
      </c>
      <c r="E313" s="28"/>
      <c r="F313" s="26">
        <f>SUM(F314+F318)</f>
        <v>1188026</v>
      </c>
    </row>
    <row r="314" spans="1:6" ht="30">
      <c r="A314" s="35" t="s">
        <v>396</v>
      </c>
      <c r="B314" s="28" t="s">
        <v>197</v>
      </c>
      <c r="C314" s="28" t="s">
        <v>183</v>
      </c>
      <c r="D314" s="28" t="s">
        <v>46</v>
      </c>
      <c r="E314" s="28"/>
      <c r="F314" s="26">
        <f>SUM(F315)</f>
        <v>140000</v>
      </c>
    </row>
    <row r="315" spans="1:6" ht="105">
      <c r="A315" s="35" t="s">
        <v>48</v>
      </c>
      <c r="B315" s="28" t="s">
        <v>197</v>
      </c>
      <c r="C315" s="28" t="s">
        <v>183</v>
      </c>
      <c r="D315" s="28" t="s">
        <v>47</v>
      </c>
      <c r="E315" s="28"/>
      <c r="F315" s="26">
        <f>SUM(F316)</f>
        <v>140000</v>
      </c>
    </row>
    <row r="316" spans="1:6" ht="75">
      <c r="A316" s="35" t="s">
        <v>49</v>
      </c>
      <c r="B316" s="28" t="s">
        <v>197</v>
      </c>
      <c r="C316" s="28" t="s">
        <v>183</v>
      </c>
      <c r="D316" s="28" t="s">
        <v>50</v>
      </c>
      <c r="E316" s="28"/>
      <c r="F316" s="26">
        <f>SUM(F317)</f>
        <v>140000</v>
      </c>
    </row>
    <row r="317" spans="1:6" ht="15">
      <c r="A317" s="35" t="s">
        <v>184</v>
      </c>
      <c r="B317" s="28" t="s">
        <v>197</v>
      </c>
      <c r="C317" s="28" t="s">
        <v>183</v>
      </c>
      <c r="D317" s="28" t="s">
        <v>50</v>
      </c>
      <c r="E317" s="28" t="s">
        <v>242</v>
      </c>
      <c r="F317" s="26">
        <v>140000</v>
      </c>
    </row>
    <row r="318" spans="1:6" ht="45">
      <c r="A318" s="35" t="s">
        <v>403</v>
      </c>
      <c r="B318" s="28" t="s">
        <v>197</v>
      </c>
      <c r="C318" s="28" t="s">
        <v>183</v>
      </c>
      <c r="D318" s="28" t="s">
        <v>404</v>
      </c>
      <c r="E318" s="28"/>
      <c r="F318" s="26">
        <f>SUM(F319)</f>
        <v>1048026</v>
      </c>
    </row>
    <row r="319" spans="1:6" ht="30">
      <c r="A319" s="35" t="s">
        <v>405</v>
      </c>
      <c r="B319" s="28" t="s">
        <v>197</v>
      </c>
      <c r="C319" s="28" t="s">
        <v>183</v>
      </c>
      <c r="D319" s="28" t="s">
        <v>406</v>
      </c>
      <c r="E319" s="28"/>
      <c r="F319" s="26">
        <f>SUM(F320+F322)</f>
        <v>1048026</v>
      </c>
    </row>
    <row r="320" spans="1:6" ht="45">
      <c r="A320" s="35" t="s">
        <v>255</v>
      </c>
      <c r="B320" s="28" t="s">
        <v>197</v>
      </c>
      <c r="C320" s="28" t="s">
        <v>183</v>
      </c>
      <c r="D320" s="28" t="s">
        <v>410</v>
      </c>
      <c r="E320" s="28"/>
      <c r="F320" s="26">
        <f>SUM(F321)</f>
        <v>24276</v>
      </c>
    </row>
    <row r="321" spans="1:6" ht="45">
      <c r="A321" s="35" t="s">
        <v>248</v>
      </c>
      <c r="B321" s="28" t="s">
        <v>197</v>
      </c>
      <c r="C321" s="28" t="s">
        <v>183</v>
      </c>
      <c r="D321" s="28" t="s">
        <v>410</v>
      </c>
      <c r="E321" s="28" t="s">
        <v>176</v>
      </c>
      <c r="F321" s="26">
        <v>24276</v>
      </c>
    </row>
    <row r="322" spans="1:6" ht="15">
      <c r="A322" s="35" t="s">
        <v>253</v>
      </c>
      <c r="B322" s="28" t="s">
        <v>197</v>
      </c>
      <c r="C322" s="28" t="s">
        <v>183</v>
      </c>
      <c r="D322" s="28" t="s">
        <v>407</v>
      </c>
      <c r="E322" s="28"/>
      <c r="F322" s="26">
        <f>SUM(F323:F325)</f>
        <v>1023750</v>
      </c>
    </row>
    <row r="323" spans="1:6" ht="45">
      <c r="A323" s="35" t="s">
        <v>248</v>
      </c>
      <c r="B323" s="28" t="s">
        <v>197</v>
      </c>
      <c r="C323" s="28" t="s">
        <v>183</v>
      </c>
      <c r="D323" s="28" t="s">
        <v>407</v>
      </c>
      <c r="E323" s="28" t="s">
        <v>176</v>
      </c>
      <c r="F323" s="26">
        <v>769000</v>
      </c>
    </row>
    <row r="324" spans="1:6" ht="15">
      <c r="A324" s="35" t="s">
        <v>123</v>
      </c>
      <c r="B324" s="28" t="s">
        <v>197</v>
      </c>
      <c r="C324" s="28" t="s">
        <v>183</v>
      </c>
      <c r="D324" s="28" t="s">
        <v>407</v>
      </c>
      <c r="E324" s="28" t="s">
        <v>179</v>
      </c>
      <c r="F324" s="26">
        <v>244750</v>
      </c>
    </row>
    <row r="325" spans="1:6" ht="15">
      <c r="A325" s="35" t="s">
        <v>181</v>
      </c>
      <c r="B325" s="28" t="s">
        <v>197</v>
      </c>
      <c r="C325" s="28" t="s">
        <v>183</v>
      </c>
      <c r="D325" s="28" t="s">
        <v>407</v>
      </c>
      <c r="E325" s="28" t="s">
        <v>180</v>
      </c>
      <c r="F325" s="26">
        <v>10000</v>
      </c>
    </row>
    <row r="326" spans="1:6" ht="15">
      <c r="A326" s="38" t="s">
        <v>675</v>
      </c>
      <c r="B326" s="33" t="s">
        <v>194</v>
      </c>
      <c r="C326" s="33" t="s">
        <v>240</v>
      </c>
      <c r="D326" s="33"/>
      <c r="E326" s="33"/>
      <c r="F326" s="25">
        <f>SUM(F327)</f>
        <v>40376</v>
      </c>
    </row>
    <row r="327" spans="1:6" ht="15">
      <c r="A327" s="35" t="s">
        <v>674</v>
      </c>
      <c r="B327" s="28" t="s">
        <v>194</v>
      </c>
      <c r="C327" s="28" t="s">
        <v>190</v>
      </c>
      <c r="D327" s="28"/>
      <c r="E327" s="28"/>
      <c r="F327" s="26">
        <f>SUM(F328)</f>
        <v>40376</v>
      </c>
    </row>
    <row r="328" spans="1:6" ht="15">
      <c r="A328" s="46" t="s">
        <v>211</v>
      </c>
      <c r="B328" s="33" t="s">
        <v>194</v>
      </c>
      <c r="C328" s="34" t="s">
        <v>190</v>
      </c>
      <c r="D328" s="32" t="s">
        <v>298</v>
      </c>
      <c r="E328" s="33"/>
      <c r="F328" s="26">
        <f>SUM(F329)</f>
        <v>40376</v>
      </c>
    </row>
    <row r="329" spans="1:6" ht="15">
      <c r="A329" s="39" t="s">
        <v>212</v>
      </c>
      <c r="B329" s="28" t="s">
        <v>194</v>
      </c>
      <c r="C329" s="27" t="s">
        <v>190</v>
      </c>
      <c r="D329" s="30" t="s">
        <v>323</v>
      </c>
      <c r="E329" s="28"/>
      <c r="F329" s="26">
        <f>SUM(F332+F330)</f>
        <v>40376</v>
      </c>
    </row>
    <row r="330" spans="1:6" ht="15">
      <c r="A330" s="39" t="s">
        <v>656</v>
      </c>
      <c r="B330" s="33" t="s">
        <v>194</v>
      </c>
      <c r="C330" s="27" t="s">
        <v>190</v>
      </c>
      <c r="D330" s="30" t="s">
        <v>654</v>
      </c>
      <c r="E330" s="28"/>
      <c r="F330" s="26">
        <f>SUM(F331)</f>
        <v>16676</v>
      </c>
    </row>
    <row r="331" spans="1:6" ht="15">
      <c r="A331" s="35" t="s">
        <v>123</v>
      </c>
      <c r="B331" s="28" t="s">
        <v>194</v>
      </c>
      <c r="C331" s="27" t="s">
        <v>190</v>
      </c>
      <c r="D331" s="30" t="s">
        <v>654</v>
      </c>
      <c r="E331" s="28" t="s">
        <v>179</v>
      </c>
      <c r="F331" s="26">
        <v>16676</v>
      </c>
    </row>
    <row r="332" spans="1:6" ht="45">
      <c r="A332" s="39" t="s">
        <v>655</v>
      </c>
      <c r="B332" s="28" t="s">
        <v>194</v>
      </c>
      <c r="C332" s="27" t="s">
        <v>190</v>
      </c>
      <c r="D332" s="30" t="s">
        <v>657</v>
      </c>
      <c r="E332" s="28"/>
      <c r="F332" s="26">
        <f>SUM(F333)</f>
        <v>23700</v>
      </c>
    </row>
    <row r="333" spans="1:6" ht="45">
      <c r="A333" s="35" t="s">
        <v>248</v>
      </c>
      <c r="B333" s="28" t="s">
        <v>194</v>
      </c>
      <c r="C333" s="27" t="s">
        <v>190</v>
      </c>
      <c r="D333" s="30" t="s">
        <v>657</v>
      </c>
      <c r="E333" s="28" t="s">
        <v>176</v>
      </c>
      <c r="F333" s="26">
        <v>23700</v>
      </c>
    </row>
    <row r="334" spans="1:6" ht="15">
      <c r="A334" s="38" t="s">
        <v>199</v>
      </c>
      <c r="B334" s="32">
        <v>10</v>
      </c>
      <c r="C334" s="32"/>
      <c r="D334" s="32"/>
      <c r="E334" s="28"/>
      <c r="F334" s="25">
        <f>SUM(F335+F341+F388)</f>
        <v>43980402</v>
      </c>
    </row>
    <row r="335" spans="1:6" ht="15">
      <c r="A335" s="38" t="s">
        <v>200</v>
      </c>
      <c r="B335" s="32">
        <v>10</v>
      </c>
      <c r="C335" s="33" t="s">
        <v>173</v>
      </c>
      <c r="D335" s="32"/>
      <c r="E335" s="28"/>
      <c r="F335" s="25">
        <f>SUM(F336)</f>
        <v>250000</v>
      </c>
    </row>
    <row r="336" spans="1:6" ht="37.5" customHeight="1">
      <c r="A336" s="46" t="s">
        <v>214</v>
      </c>
      <c r="B336" s="33" t="s">
        <v>159</v>
      </c>
      <c r="C336" s="32">
        <v>1</v>
      </c>
      <c r="D336" s="32" t="s">
        <v>276</v>
      </c>
      <c r="E336" s="28"/>
      <c r="F336" s="26">
        <f>SUM(F337)</f>
        <v>250000</v>
      </c>
    </row>
    <row r="337" spans="1:6" ht="47.25" customHeight="1">
      <c r="A337" s="35" t="s">
        <v>411</v>
      </c>
      <c r="B337" s="30">
        <v>10</v>
      </c>
      <c r="C337" s="28" t="s">
        <v>173</v>
      </c>
      <c r="D337" s="30" t="s">
        <v>412</v>
      </c>
      <c r="E337" s="28"/>
      <c r="F337" s="26">
        <f>SUM(F339)</f>
        <v>250000</v>
      </c>
    </row>
    <row r="338" spans="1:6" ht="33" customHeight="1">
      <c r="A338" s="35" t="s">
        <v>64</v>
      </c>
      <c r="B338" s="30">
        <v>10</v>
      </c>
      <c r="C338" s="28" t="s">
        <v>173</v>
      </c>
      <c r="D338" s="30" t="s">
        <v>413</v>
      </c>
      <c r="E338" s="28"/>
      <c r="F338" s="26">
        <f>SUM(F339)</f>
        <v>250000</v>
      </c>
    </row>
    <row r="339" spans="1:6" ht="15">
      <c r="A339" s="35" t="s">
        <v>229</v>
      </c>
      <c r="B339" s="30">
        <v>10</v>
      </c>
      <c r="C339" s="28" t="s">
        <v>173</v>
      </c>
      <c r="D339" s="30" t="s">
        <v>414</v>
      </c>
      <c r="E339" s="28"/>
      <c r="F339" s="26">
        <f>SUM(F340)</f>
        <v>250000</v>
      </c>
    </row>
    <row r="340" spans="1:6" ht="15">
      <c r="A340" s="35" t="s">
        <v>202</v>
      </c>
      <c r="B340" s="30">
        <v>10</v>
      </c>
      <c r="C340" s="28" t="s">
        <v>173</v>
      </c>
      <c r="D340" s="30" t="s">
        <v>415</v>
      </c>
      <c r="E340" s="28" t="s">
        <v>201</v>
      </c>
      <c r="F340" s="26">
        <v>250000</v>
      </c>
    </row>
    <row r="341" spans="1:6" ht="15">
      <c r="A341" s="38" t="s">
        <v>203</v>
      </c>
      <c r="B341" s="32">
        <v>10</v>
      </c>
      <c r="C341" s="33" t="s">
        <v>178</v>
      </c>
      <c r="D341" s="32"/>
      <c r="E341" s="28"/>
      <c r="F341" s="25">
        <f>SUM(F342+F347+F368+F383)</f>
        <v>28441941</v>
      </c>
    </row>
    <row r="342" spans="1:6" ht="33.75" customHeight="1">
      <c r="A342" s="46" t="s">
        <v>233</v>
      </c>
      <c r="B342" s="32">
        <v>10</v>
      </c>
      <c r="C342" s="33" t="s">
        <v>178</v>
      </c>
      <c r="D342" s="32" t="s">
        <v>416</v>
      </c>
      <c r="E342" s="33"/>
      <c r="F342" s="25">
        <f>SUM(F343)</f>
        <v>930515</v>
      </c>
    </row>
    <row r="343" spans="1:6" ht="45">
      <c r="A343" s="35" t="s">
        <v>403</v>
      </c>
      <c r="B343" s="30">
        <v>10</v>
      </c>
      <c r="C343" s="28" t="s">
        <v>178</v>
      </c>
      <c r="D343" s="30" t="s">
        <v>404</v>
      </c>
      <c r="E343" s="28"/>
      <c r="F343" s="26">
        <f>SUM(F345)</f>
        <v>930515</v>
      </c>
    </row>
    <row r="344" spans="1:6" ht="30">
      <c r="A344" s="35" t="s">
        <v>65</v>
      </c>
      <c r="B344" s="30">
        <v>10</v>
      </c>
      <c r="C344" s="28" t="s">
        <v>178</v>
      </c>
      <c r="D344" s="30" t="s">
        <v>417</v>
      </c>
      <c r="E344" s="28"/>
      <c r="F344" s="26">
        <f>SUM(F345)</f>
        <v>930515</v>
      </c>
    </row>
    <row r="345" spans="1:6" ht="30">
      <c r="A345" s="35" t="s">
        <v>418</v>
      </c>
      <c r="B345" s="30">
        <v>10</v>
      </c>
      <c r="C345" s="28" t="s">
        <v>178</v>
      </c>
      <c r="D345" s="30" t="s">
        <v>419</v>
      </c>
      <c r="E345" s="28"/>
      <c r="F345" s="26">
        <f>SUM(F346)</f>
        <v>930515</v>
      </c>
    </row>
    <row r="346" spans="1:6" ht="15">
      <c r="A346" s="35" t="s">
        <v>202</v>
      </c>
      <c r="B346" s="30">
        <v>10</v>
      </c>
      <c r="C346" s="28" t="s">
        <v>178</v>
      </c>
      <c r="D346" s="30" t="s">
        <v>420</v>
      </c>
      <c r="E346" s="28" t="s">
        <v>201</v>
      </c>
      <c r="F346" s="26">
        <v>930515</v>
      </c>
    </row>
    <row r="347" spans="1:6" ht="36.75" customHeight="1">
      <c r="A347" s="46" t="s">
        <v>214</v>
      </c>
      <c r="B347" s="33" t="s">
        <v>159</v>
      </c>
      <c r="C347" s="28" t="s">
        <v>178</v>
      </c>
      <c r="D347" s="32" t="s">
        <v>276</v>
      </c>
      <c r="E347" s="28"/>
      <c r="F347" s="26">
        <f>SUM(F348+F364)</f>
        <v>12009577</v>
      </c>
    </row>
    <row r="348" spans="1:6" ht="49.5" customHeight="1">
      <c r="A348" s="38" t="s">
        <v>411</v>
      </c>
      <c r="B348" s="32">
        <v>10</v>
      </c>
      <c r="C348" s="33" t="s">
        <v>178</v>
      </c>
      <c r="D348" s="32" t="s">
        <v>412</v>
      </c>
      <c r="E348" s="33"/>
      <c r="F348" s="25">
        <f>SUM(F349+F353+F360)</f>
        <v>9715729</v>
      </c>
    </row>
    <row r="349" spans="1:6" ht="30">
      <c r="A349" s="35" t="s">
        <v>66</v>
      </c>
      <c r="B349" s="30">
        <v>10</v>
      </c>
      <c r="C349" s="28" t="s">
        <v>178</v>
      </c>
      <c r="D349" s="30" t="s">
        <v>421</v>
      </c>
      <c r="E349" s="28"/>
      <c r="F349" s="26">
        <f>SUM(F350)</f>
        <v>274452</v>
      </c>
    </row>
    <row r="350" spans="1:6" ht="30">
      <c r="A350" s="35" t="s">
        <v>433</v>
      </c>
      <c r="B350" s="30">
        <v>10</v>
      </c>
      <c r="C350" s="28" t="s">
        <v>178</v>
      </c>
      <c r="D350" s="30" t="s">
        <v>425</v>
      </c>
      <c r="E350" s="28"/>
      <c r="F350" s="26">
        <f>SUM(F351:F352)</f>
        <v>274452</v>
      </c>
    </row>
    <row r="351" spans="1:6" ht="15">
      <c r="A351" s="35" t="s">
        <v>123</v>
      </c>
      <c r="B351" s="30">
        <v>10</v>
      </c>
      <c r="C351" s="28" t="s">
        <v>178</v>
      </c>
      <c r="D351" s="30" t="s">
        <v>425</v>
      </c>
      <c r="E351" s="28" t="s">
        <v>179</v>
      </c>
      <c r="F351" s="26">
        <v>6200</v>
      </c>
    </row>
    <row r="352" spans="1:6" ht="15">
      <c r="A352" s="35" t="s">
        <v>202</v>
      </c>
      <c r="B352" s="30">
        <v>10</v>
      </c>
      <c r="C352" s="28" t="s">
        <v>178</v>
      </c>
      <c r="D352" s="30" t="s">
        <v>425</v>
      </c>
      <c r="E352" s="28" t="s">
        <v>201</v>
      </c>
      <c r="F352" s="26">
        <v>268252</v>
      </c>
    </row>
    <row r="353" spans="1:6" ht="30">
      <c r="A353" s="35" t="s">
        <v>642</v>
      </c>
      <c r="B353" s="30">
        <v>10</v>
      </c>
      <c r="C353" s="28" t="s">
        <v>178</v>
      </c>
      <c r="D353" s="30" t="s">
        <v>426</v>
      </c>
      <c r="E353" s="28"/>
      <c r="F353" s="26">
        <f>SUM(F357+F354)</f>
        <v>8663296</v>
      </c>
    </row>
    <row r="354" spans="1:6" ht="15">
      <c r="A354" s="35" t="s">
        <v>231</v>
      </c>
      <c r="B354" s="30">
        <v>10</v>
      </c>
      <c r="C354" s="28" t="s">
        <v>178</v>
      </c>
      <c r="D354" s="30" t="s">
        <v>427</v>
      </c>
      <c r="E354" s="28"/>
      <c r="F354" s="26">
        <f>SUM(F356+F355)</f>
        <v>6418296</v>
      </c>
    </row>
    <row r="355" spans="1:6" ht="15">
      <c r="A355" s="35" t="s">
        <v>123</v>
      </c>
      <c r="B355" s="30">
        <v>10</v>
      </c>
      <c r="C355" s="28" t="s">
        <v>178</v>
      </c>
      <c r="D355" s="30" t="s">
        <v>427</v>
      </c>
      <c r="E355" s="28" t="s">
        <v>179</v>
      </c>
      <c r="F355" s="26">
        <v>130000</v>
      </c>
    </row>
    <row r="356" spans="1:6" ht="15">
      <c r="A356" s="35" t="s">
        <v>202</v>
      </c>
      <c r="B356" s="30">
        <v>10</v>
      </c>
      <c r="C356" s="28" t="s">
        <v>178</v>
      </c>
      <c r="D356" s="30" t="s">
        <v>428</v>
      </c>
      <c r="E356" s="28" t="s">
        <v>201</v>
      </c>
      <c r="F356" s="26">
        <v>6288296</v>
      </c>
    </row>
    <row r="357" spans="1:6" ht="15">
      <c r="A357" s="35" t="s">
        <v>232</v>
      </c>
      <c r="B357" s="30">
        <v>10</v>
      </c>
      <c r="C357" s="28" t="s">
        <v>178</v>
      </c>
      <c r="D357" s="30" t="s">
        <v>429</v>
      </c>
      <c r="E357" s="28"/>
      <c r="F357" s="26">
        <f>SUM(F359+F358)</f>
        <v>2245000</v>
      </c>
    </row>
    <row r="358" spans="1:6" ht="15">
      <c r="A358" s="35" t="s">
        <v>123</v>
      </c>
      <c r="B358" s="30">
        <v>10</v>
      </c>
      <c r="C358" s="28" t="s">
        <v>178</v>
      </c>
      <c r="D358" s="30" t="s">
        <v>430</v>
      </c>
      <c r="E358" s="28" t="s">
        <v>179</v>
      </c>
      <c r="F358" s="26">
        <v>45000</v>
      </c>
    </row>
    <row r="359" spans="1:6" ht="15">
      <c r="A359" s="35" t="s">
        <v>202</v>
      </c>
      <c r="B359" s="30">
        <v>10</v>
      </c>
      <c r="C359" s="28" t="s">
        <v>178</v>
      </c>
      <c r="D359" s="30" t="s">
        <v>430</v>
      </c>
      <c r="E359" s="28" t="s">
        <v>201</v>
      </c>
      <c r="F359" s="26">
        <v>2200000</v>
      </c>
    </row>
    <row r="360" spans="1:6" ht="30">
      <c r="A360" s="35" t="s">
        <v>82</v>
      </c>
      <c r="B360" s="30">
        <v>10</v>
      </c>
      <c r="C360" s="28" t="s">
        <v>178</v>
      </c>
      <c r="D360" s="30" t="s">
        <v>431</v>
      </c>
      <c r="E360" s="28"/>
      <c r="F360" s="26">
        <f>SUM(F361)</f>
        <v>777981</v>
      </c>
    </row>
    <row r="361" spans="1:6" ht="30">
      <c r="A361" s="35" t="s">
        <v>230</v>
      </c>
      <c r="B361" s="30">
        <v>10</v>
      </c>
      <c r="C361" s="28" t="s">
        <v>178</v>
      </c>
      <c r="D361" s="30" t="s">
        <v>432</v>
      </c>
      <c r="E361" s="28"/>
      <c r="F361" s="26">
        <f>SUM(F363+F362)</f>
        <v>777981</v>
      </c>
    </row>
    <row r="362" spans="1:6" ht="15">
      <c r="A362" s="35" t="s">
        <v>123</v>
      </c>
      <c r="B362" s="30">
        <v>10</v>
      </c>
      <c r="C362" s="28" t="s">
        <v>178</v>
      </c>
      <c r="D362" s="30" t="s">
        <v>432</v>
      </c>
      <c r="E362" s="28" t="s">
        <v>179</v>
      </c>
      <c r="F362" s="26">
        <v>20000</v>
      </c>
    </row>
    <row r="363" spans="1:6" ht="15">
      <c r="A363" s="35" t="s">
        <v>202</v>
      </c>
      <c r="B363" s="30">
        <v>10</v>
      </c>
      <c r="C363" s="28" t="s">
        <v>178</v>
      </c>
      <c r="D363" s="30" t="s">
        <v>434</v>
      </c>
      <c r="E363" s="28" t="s">
        <v>201</v>
      </c>
      <c r="F363" s="26">
        <v>757981</v>
      </c>
    </row>
    <row r="364" spans="1:6" ht="60">
      <c r="A364" s="35" t="s">
        <v>83</v>
      </c>
      <c r="B364" s="30">
        <v>10</v>
      </c>
      <c r="C364" s="28" t="s">
        <v>178</v>
      </c>
      <c r="D364" s="30" t="s">
        <v>282</v>
      </c>
      <c r="E364" s="28"/>
      <c r="F364" s="26">
        <f>SUM(F365)</f>
        <v>2293848</v>
      </c>
    </row>
    <row r="365" spans="1:6" ht="30">
      <c r="A365" s="35" t="s">
        <v>102</v>
      </c>
      <c r="B365" s="30">
        <v>10</v>
      </c>
      <c r="C365" s="28" t="s">
        <v>178</v>
      </c>
      <c r="D365" s="30" t="s">
        <v>423</v>
      </c>
      <c r="E365" s="28"/>
      <c r="F365" s="26">
        <f>SUM(F366)</f>
        <v>2293848</v>
      </c>
    </row>
    <row r="366" spans="1:6" ht="15">
      <c r="A366" s="35" t="s">
        <v>422</v>
      </c>
      <c r="B366" s="30">
        <v>10</v>
      </c>
      <c r="C366" s="28" t="s">
        <v>178</v>
      </c>
      <c r="D366" s="30" t="s">
        <v>424</v>
      </c>
      <c r="E366" s="28"/>
      <c r="F366" s="26">
        <f>SUM(F367)</f>
        <v>2293848</v>
      </c>
    </row>
    <row r="367" spans="1:6" ht="15">
      <c r="A367" s="35" t="s">
        <v>202</v>
      </c>
      <c r="B367" s="30">
        <v>10</v>
      </c>
      <c r="C367" s="28" t="s">
        <v>178</v>
      </c>
      <c r="D367" s="30" t="s">
        <v>424</v>
      </c>
      <c r="E367" s="28" t="s">
        <v>201</v>
      </c>
      <c r="F367" s="26">
        <v>2293848</v>
      </c>
    </row>
    <row r="368" spans="1:6" ht="35.25" customHeight="1">
      <c r="A368" s="39" t="s">
        <v>777</v>
      </c>
      <c r="B368" s="30">
        <v>10</v>
      </c>
      <c r="C368" s="28" t="s">
        <v>178</v>
      </c>
      <c r="D368" s="30" t="s">
        <v>376</v>
      </c>
      <c r="E368" s="28"/>
      <c r="F368" s="26">
        <f>SUM(F369+F378)</f>
        <v>14651849</v>
      </c>
    </row>
    <row r="369" spans="1:6" ht="48" customHeight="1">
      <c r="A369" s="35" t="s">
        <v>779</v>
      </c>
      <c r="B369" s="30">
        <v>10</v>
      </c>
      <c r="C369" s="28" t="s">
        <v>178</v>
      </c>
      <c r="D369" s="30" t="s">
        <v>377</v>
      </c>
      <c r="E369" s="28"/>
      <c r="F369" s="26">
        <f>SUM(F370+F374)</f>
        <v>14300849</v>
      </c>
    </row>
    <row r="370" spans="1:6" ht="30">
      <c r="A370" s="35" t="s">
        <v>436</v>
      </c>
      <c r="B370" s="30">
        <v>10</v>
      </c>
      <c r="C370" s="28" t="s">
        <v>178</v>
      </c>
      <c r="D370" s="30" t="s">
        <v>437</v>
      </c>
      <c r="E370" s="28"/>
      <c r="F370" s="26">
        <f>SUM(F371)</f>
        <v>2321301</v>
      </c>
    </row>
    <row r="371" spans="1:6" ht="47.25" customHeight="1">
      <c r="A371" s="35" t="s">
        <v>439</v>
      </c>
      <c r="B371" s="30">
        <v>10</v>
      </c>
      <c r="C371" s="28" t="s">
        <v>178</v>
      </c>
      <c r="D371" s="30" t="s">
        <v>438</v>
      </c>
      <c r="E371" s="28"/>
      <c r="F371" s="26">
        <f>SUM(F373+F372)</f>
        <v>2321301</v>
      </c>
    </row>
    <row r="372" spans="1:6" ht="15">
      <c r="A372" s="35" t="s">
        <v>123</v>
      </c>
      <c r="B372" s="30">
        <v>10</v>
      </c>
      <c r="C372" s="28" t="s">
        <v>178</v>
      </c>
      <c r="D372" s="30" t="s">
        <v>438</v>
      </c>
      <c r="E372" s="28" t="s">
        <v>179</v>
      </c>
      <c r="F372" s="26">
        <v>8195</v>
      </c>
    </row>
    <row r="373" spans="1:6" ht="15">
      <c r="A373" s="35" t="s">
        <v>202</v>
      </c>
      <c r="B373" s="30">
        <v>10</v>
      </c>
      <c r="C373" s="28" t="s">
        <v>178</v>
      </c>
      <c r="D373" s="30" t="s">
        <v>438</v>
      </c>
      <c r="E373" s="28" t="s">
        <v>201</v>
      </c>
      <c r="F373" s="26">
        <v>2313106</v>
      </c>
    </row>
    <row r="374" spans="1:6" ht="30">
      <c r="A374" s="35" t="s">
        <v>103</v>
      </c>
      <c r="B374" s="30">
        <v>10</v>
      </c>
      <c r="C374" s="28" t="s">
        <v>178</v>
      </c>
      <c r="D374" s="30" t="s">
        <v>441</v>
      </c>
      <c r="E374" s="28"/>
      <c r="F374" s="26">
        <f>SUM(F375)</f>
        <v>11979548</v>
      </c>
    </row>
    <row r="375" spans="1:6" ht="48" customHeight="1">
      <c r="A375" s="35" t="s">
        <v>439</v>
      </c>
      <c r="B375" s="30">
        <v>10</v>
      </c>
      <c r="C375" s="28" t="s">
        <v>178</v>
      </c>
      <c r="D375" s="30" t="s">
        <v>442</v>
      </c>
      <c r="E375" s="28"/>
      <c r="F375" s="26">
        <f>SUM(F376:F377)</f>
        <v>11979548</v>
      </c>
    </row>
    <row r="376" spans="1:6" ht="15">
      <c r="A376" s="35" t="s">
        <v>123</v>
      </c>
      <c r="B376" s="30">
        <v>10</v>
      </c>
      <c r="C376" s="28" t="s">
        <v>178</v>
      </c>
      <c r="D376" s="30" t="s">
        <v>442</v>
      </c>
      <c r="E376" s="28" t="s">
        <v>179</v>
      </c>
      <c r="F376" s="26">
        <v>20995</v>
      </c>
    </row>
    <row r="377" spans="1:6" ht="15">
      <c r="A377" s="35" t="s">
        <v>202</v>
      </c>
      <c r="B377" s="30">
        <v>10</v>
      </c>
      <c r="C377" s="28" t="s">
        <v>178</v>
      </c>
      <c r="D377" s="30" t="s">
        <v>442</v>
      </c>
      <c r="E377" s="28" t="s">
        <v>201</v>
      </c>
      <c r="F377" s="26">
        <v>11958553</v>
      </c>
    </row>
    <row r="378" spans="1:6" ht="48.75" customHeight="1">
      <c r="A378" s="35" t="s">
        <v>781</v>
      </c>
      <c r="B378" s="30">
        <v>10</v>
      </c>
      <c r="C378" s="28" t="s">
        <v>178</v>
      </c>
      <c r="D378" s="30" t="s">
        <v>464</v>
      </c>
      <c r="E378" s="28"/>
      <c r="F378" s="26">
        <f>SUM(F379)</f>
        <v>351000</v>
      </c>
    </row>
    <row r="379" spans="1:6" ht="30">
      <c r="A379" s="35" t="s">
        <v>723</v>
      </c>
      <c r="B379" s="30">
        <v>10</v>
      </c>
      <c r="C379" s="28" t="s">
        <v>178</v>
      </c>
      <c r="D379" s="30" t="s">
        <v>722</v>
      </c>
      <c r="E379" s="28"/>
      <c r="F379" s="26">
        <f>SUM(F380)</f>
        <v>351000</v>
      </c>
    </row>
    <row r="380" spans="1:6" ht="47.25" customHeight="1">
      <c r="A380" s="35" t="s">
        <v>725</v>
      </c>
      <c r="B380" s="30">
        <v>10</v>
      </c>
      <c r="C380" s="28" t="s">
        <v>178</v>
      </c>
      <c r="D380" s="30" t="s">
        <v>724</v>
      </c>
      <c r="E380" s="28"/>
      <c r="F380" s="26">
        <f>SUM(F381:F382)</f>
        <v>351000</v>
      </c>
    </row>
    <row r="381" spans="1:6" ht="15">
      <c r="A381" s="35" t="s">
        <v>123</v>
      </c>
      <c r="B381" s="30">
        <v>10</v>
      </c>
      <c r="C381" s="28" t="s">
        <v>178</v>
      </c>
      <c r="D381" s="30" t="s">
        <v>724</v>
      </c>
      <c r="E381" s="28" t="s">
        <v>179</v>
      </c>
      <c r="F381" s="26">
        <v>1000</v>
      </c>
    </row>
    <row r="382" spans="1:6" ht="15">
      <c r="A382" s="35" t="s">
        <v>202</v>
      </c>
      <c r="B382" s="30">
        <v>10</v>
      </c>
      <c r="C382" s="28" t="s">
        <v>178</v>
      </c>
      <c r="D382" s="30" t="s">
        <v>724</v>
      </c>
      <c r="E382" s="28" t="s">
        <v>201</v>
      </c>
      <c r="F382" s="26">
        <v>350000</v>
      </c>
    </row>
    <row r="383" spans="1:6" ht="45">
      <c r="A383" s="35" t="s">
        <v>34</v>
      </c>
      <c r="B383" s="30">
        <v>10</v>
      </c>
      <c r="C383" s="28" t="s">
        <v>178</v>
      </c>
      <c r="D383" s="30" t="s">
        <v>29</v>
      </c>
      <c r="E383" s="28"/>
      <c r="F383" s="26">
        <f>SUM(F384)</f>
        <v>850000</v>
      </c>
    </row>
    <row r="384" spans="1:6" ht="60">
      <c r="A384" s="35" t="s">
        <v>68</v>
      </c>
      <c r="B384" s="30">
        <v>10</v>
      </c>
      <c r="C384" s="28" t="s">
        <v>178</v>
      </c>
      <c r="D384" s="30" t="s">
        <v>69</v>
      </c>
      <c r="E384" s="28"/>
      <c r="F384" s="26">
        <f>SUM(F385)</f>
        <v>850000</v>
      </c>
    </row>
    <row r="385" spans="1:6" ht="24" customHeight="1">
      <c r="A385" s="35" t="s">
        <v>70</v>
      </c>
      <c r="B385" s="30">
        <v>10</v>
      </c>
      <c r="C385" s="28" t="s">
        <v>178</v>
      </c>
      <c r="D385" s="30" t="s">
        <v>85</v>
      </c>
      <c r="E385" s="28"/>
      <c r="F385" s="26">
        <f>SUM(F386)</f>
        <v>850000</v>
      </c>
    </row>
    <row r="386" spans="1:6" ht="15">
      <c r="A386" s="35" t="s">
        <v>84</v>
      </c>
      <c r="B386" s="30">
        <v>10</v>
      </c>
      <c r="C386" s="28" t="s">
        <v>178</v>
      </c>
      <c r="D386" s="30" t="s">
        <v>86</v>
      </c>
      <c r="E386" s="28"/>
      <c r="F386" s="26">
        <f>SUM(F387)</f>
        <v>850000</v>
      </c>
    </row>
    <row r="387" spans="1:6" ht="15">
      <c r="A387" s="35" t="s">
        <v>202</v>
      </c>
      <c r="B387" s="30">
        <v>10</v>
      </c>
      <c r="C387" s="28" t="s">
        <v>178</v>
      </c>
      <c r="D387" s="30" t="s">
        <v>86</v>
      </c>
      <c r="E387" s="28" t="s">
        <v>201</v>
      </c>
      <c r="F387" s="26">
        <v>850000</v>
      </c>
    </row>
    <row r="388" spans="1:6" ht="15">
      <c r="A388" s="38" t="s">
        <v>204</v>
      </c>
      <c r="B388" s="32">
        <v>10</v>
      </c>
      <c r="C388" s="33" t="s">
        <v>183</v>
      </c>
      <c r="D388" s="32"/>
      <c r="E388" s="28"/>
      <c r="F388" s="25">
        <f>SUM(F389+F394)</f>
        <v>15288461</v>
      </c>
    </row>
    <row r="389" spans="1:6" s="1" customFormat="1" ht="28.5">
      <c r="A389" s="46" t="s">
        <v>443</v>
      </c>
      <c r="B389" s="33" t="s">
        <v>159</v>
      </c>
      <c r="C389" s="33" t="s">
        <v>183</v>
      </c>
      <c r="D389" s="32" t="s">
        <v>276</v>
      </c>
      <c r="E389" s="28"/>
      <c r="F389" s="25">
        <f>SUM(F390)</f>
        <v>13057357</v>
      </c>
    </row>
    <row r="390" spans="1:6" ht="30">
      <c r="A390" s="35" t="s">
        <v>67</v>
      </c>
      <c r="B390" s="30">
        <v>10</v>
      </c>
      <c r="C390" s="28" t="s">
        <v>183</v>
      </c>
      <c r="D390" s="30" t="s">
        <v>282</v>
      </c>
      <c r="E390" s="28"/>
      <c r="F390" s="26">
        <f>SUM(F391)</f>
        <v>13057357</v>
      </c>
    </row>
    <row r="391" spans="1:6" ht="30">
      <c r="A391" s="35" t="s">
        <v>444</v>
      </c>
      <c r="B391" s="30">
        <v>10</v>
      </c>
      <c r="C391" s="28" t="s">
        <v>183</v>
      </c>
      <c r="D391" s="30" t="s">
        <v>445</v>
      </c>
      <c r="E391" s="28"/>
      <c r="F391" s="26">
        <f>SUM(F392)</f>
        <v>13057357</v>
      </c>
    </row>
    <row r="392" spans="1:6" ht="35.25" customHeight="1">
      <c r="A392" s="35" t="s">
        <v>234</v>
      </c>
      <c r="B392" s="30">
        <v>10</v>
      </c>
      <c r="C392" s="28" t="s">
        <v>183</v>
      </c>
      <c r="D392" s="30" t="s">
        <v>446</v>
      </c>
      <c r="E392" s="28"/>
      <c r="F392" s="26">
        <f>SUM(F393)</f>
        <v>13057357</v>
      </c>
    </row>
    <row r="393" spans="1:6" ht="15">
      <c r="A393" s="35" t="s">
        <v>202</v>
      </c>
      <c r="B393" s="30">
        <v>10</v>
      </c>
      <c r="C393" s="28" t="s">
        <v>183</v>
      </c>
      <c r="D393" s="30" t="s">
        <v>447</v>
      </c>
      <c r="E393" s="28" t="s">
        <v>201</v>
      </c>
      <c r="F393" s="26">
        <v>13057357</v>
      </c>
    </row>
    <row r="394" spans="1:6" ht="15">
      <c r="A394" s="38" t="s">
        <v>211</v>
      </c>
      <c r="B394" s="28" t="s">
        <v>159</v>
      </c>
      <c r="C394" s="28" t="s">
        <v>183</v>
      </c>
      <c r="D394" s="30" t="s">
        <v>298</v>
      </c>
      <c r="E394" s="28"/>
      <c r="F394" s="26">
        <f>SUM(F395)</f>
        <v>2231104</v>
      </c>
    </row>
    <row r="395" spans="1:6" ht="15">
      <c r="A395" s="35" t="s">
        <v>212</v>
      </c>
      <c r="B395" s="30">
        <v>10</v>
      </c>
      <c r="C395" s="28" t="s">
        <v>183</v>
      </c>
      <c r="D395" s="30" t="s">
        <v>323</v>
      </c>
      <c r="E395" s="28"/>
      <c r="F395" s="26">
        <f>SUM(F396)</f>
        <v>2231104</v>
      </c>
    </row>
    <row r="396" spans="1:6" ht="15">
      <c r="A396" s="35" t="s">
        <v>164</v>
      </c>
      <c r="B396" s="30">
        <v>10</v>
      </c>
      <c r="C396" s="28" t="s">
        <v>183</v>
      </c>
      <c r="D396" s="30" t="s">
        <v>16</v>
      </c>
      <c r="E396" s="28"/>
      <c r="F396" s="26">
        <f>SUM(F397)</f>
        <v>2231104</v>
      </c>
    </row>
    <row r="397" spans="1:6" ht="15">
      <c r="A397" s="35" t="s">
        <v>202</v>
      </c>
      <c r="B397" s="30">
        <v>10</v>
      </c>
      <c r="C397" s="28" t="s">
        <v>183</v>
      </c>
      <c r="D397" s="30" t="s">
        <v>17</v>
      </c>
      <c r="E397" s="28" t="s">
        <v>201</v>
      </c>
      <c r="F397" s="26">
        <v>2231104</v>
      </c>
    </row>
    <row r="398" spans="1:6" ht="15">
      <c r="A398" s="38" t="s">
        <v>241</v>
      </c>
      <c r="B398" s="32">
        <v>11</v>
      </c>
      <c r="C398" s="33" t="s">
        <v>240</v>
      </c>
      <c r="D398" s="32"/>
      <c r="E398" s="33"/>
      <c r="F398" s="25">
        <f aca="true" t="shared" si="0" ref="F398:F403">SUM(F399)</f>
        <v>170000</v>
      </c>
    </row>
    <row r="399" spans="1:6" ht="15">
      <c r="A399" s="38" t="s">
        <v>205</v>
      </c>
      <c r="B399" s="32">
        <v>11</v>
      </c>
      <c r="C399" s="33" t="s">
        <v>175</v>
      </c>
      <c r="D399" s="32"/>
      <c r="E399" s="28"/>
      <c r="F399" s="25">
        <f t="shared" si="0"/>
        <v>170000</v>
      </c>
    </row>
    <row r="400" spans="1:6" ht="45">
      <c r="A400" s="35" t="s">
        <v>387</v>
      </c>
      <c r="B400" s="28" t="s">
        <v>206</v>
      </c>
      <c r="C400" s="28" t="s">
        <v>175</v>
      </c>
      <c r="D400" s="30" t="s">
        <v>388</v>
      </c>
      <c r="E400" s="28"/>
      <c r="F400" s="26">
        <f t="shared" si="0"/>
        <v>170000</v>
      </c>
    </row>
    <row r="401" spans="1:6" ht="60">
      <c r="A401" s="39" t="s">
        <v>236</v>
      </c>
      <c r="B401" s="28" t="s">
        <v>206</v>
      </c>
      <c r="C401" s="28" t="s">
        <v>175</v>
      </c>
      <c r="D401" s="30" t="s">
        <v>389</v>
      </c>
      <c r="E401" s="28"/>
      <c r="F401" s="26">
        <f t="shared" si="0"/>
        <v>170000</v>
      </c>
    </row>
    <row r="402" spans="1:6" ht="45">
      <c r="A402" s="39" t="s">
        <v>390</v>
      </c>
      <c r="B402" s="28" t="s">
        <v>206</v>
      </c>
      <c r="C402" s="28" t="s">
        <v>175</v>
      </c>
      <c r="D402" s="30" t="s">
        <v>391</v>
      </c>
      <c r="E402" s="28"/>
      <c r="F402" s="26">
        <f t="shared" si="0"/>
        <v>170000</v>
      </c>
    </row>
    <row r="403" spans="1:6" ht="45">
      <c r="A403" s="35" t="s">
        <v>392</v>
      </c>
      <c r="B403" s="28" t="s">
        <v>206</v>
      </c>
      <c r="C403" s="28" t="s">
        <v>175</v>
      </c>
      <c r="D403" s="30" t="s">
        <v>393</v>
      </c>
      <c r="E403" s="28"/>
      <c r="F403" s="26">
        <f t="shared" si="0"/>
        <v>170000</v>
      </c>
    </row>
    <row r="404" spans="1:6" ht="15">
      <c r="A404" s="35" t="s">
        <v>123</v>
      </c>
      <c r="B404" s="28" t="s">
        <v>206</v>
      </c>
      <c r="C404" s="28" t="s">
        <v>175</v>
      </c>
      <c r="D404" s="30" t="s">
        <v>393</v>
      </c>
      <c r="E404" s="28" t="s">
        <v>179</v>
      </c>
      <c r="F404" s="26">
        <v>170000</v>
      </c>
    </row>
    <row r="405" spans="1:6" ht="42.75">
      <c r="A405" s="38" t="s">
        <v>207</v>
      </c>
      <c r="B405" s="32">
        <v>14</v>
      </c>
      <c r="C405" s="32"/>
      <c r="D405" s="32"/>
      <c r="E405" s="28"/>
      <c r="F405" s="25">
        <f>SUM(F406+F412)</f>
        <v>10116184</v>
      </c>
    </row>
    <row r="406" spans="1:6" ht="28.5">
      <c r="A406" s="38" t="s">
        <v>208</v>
      </c>
      <c r="B406" s="32">
        <v>14</v>
      </c>
      <c r="C406" s="33" t="s">
        <v>173</v>
      </c>
      <c r="D406" s="32"/>
      <c r="E406" s="28"/>
      <c r="F406" s="25">
        <f>SUM(F407)</f>
        <v>9816184</v>
      </c>
    </row>
    <row r="407" spans="1:6" ht="15">
      <c r="A407" s="35" t="s">
        <v>101</v>
      </c>
      <c r="B407" s="30">
        <v>14</v>
      </c>
      <c r="C407" s="28" t="s">
        <v>173</v>
      </c>
      <c r="D407" s="30" t="s">
        <v>380</v>
      </c>
      <c r="E407" s="28"/>
      <c r="F407" s="26">
        <f>SUM(F409)</f>
        <v>9816184</v>
      </c>
    </row>
    <row r="408" spans="1:6" ht="30">
      <c r="A408" s="35" t="s">
        <v>381</v>
      </c>
      <c r="B408" s="30">
        <v>14</v>
      </c>
      <c r="C408" s="28" t="s">
        <v>173</v>
      </c>
      <c r="D408" s="30" t="s">
        <v>382</v>
      </c>
      <c r="E408" s="28"/>
      <c r="F408" s="26">
        <f>SUM(F409)</f>
        <v>9816184</v>
      </c>
    </row>
    <row r="409" spans="1:6" ht="15">
      <c r="A409" s="35" t="s">
        <v>383</v>
      </c>
      <c r="B409" s="30">
        <v>14</v>
      </c>
      <c r="C409" s="28" t="s">
        <v>173</v>
      </c>
      <c r="D409" s="30" t="s">
        <v>384</v>
      </c>
      <c r="E409" s="28"/>
      <c r="F409" s="26">
        <f>SUM(F410)</f>
        <v>9816184</v>
      </c>
    </row>
    <row r="410" spans="1:6" ht="30">
      <c r="A410" s="39" t="s">
        <v>385</v>
      </c>
      <c r="B410" s="30">
        <v>14</v>
      </c>
      <c r="C410" s="28" t="s">
        <v>173</v>
      </c>
      <c r="D410" s="30" t="s">
        <v>386</v>
      </c>
      <c r="E410" s="28"/>
      <c r="F410" s="26">
        <f>SUM(F411)</f>
        <v>9816184</v>
      </c>
    </row>
    <row r="411" spans="1:6" ht="15">
      <c r="A411" s="39" t="s">
        <v>184</v>
      </c>
      <c r="B411" s="30">
        <v>14</v>
      </c>
      <c r="C411" s="28" t="s">
        <v>173</v>
      </c>
      <c r="D411" s="30" t="s">
        <v>386</v>
      </c>
      <c r="E411" s="28" t="s">
        <v>242</v>
      </c>
      <c r="F411" s="26">
        <v>9816184</v>
      </c>
    </row>
    <row r="412" spans="1:6" ht="15">
      <c r="A412" s="46" t="s">
        <v>258</v>
      </c>
      <c r="B412" s="30">
        <v>14</v>
      </c>
      <c r="C412" s="28" t="s">
        <v>178</v>
      </c>
      <c r="D412" s="30"/>
      <c r="E412" s="28"/>
      <c r="F412" s="25">
        <f>SUM(F413)</f>
        <v>300000</v>
      </c>
    </row>
    <row r="413" spans="1:6" ht="15">
      <c r="A413" s="39" t="s">
        <v>186</v>
      </c>
      <c r="B413" s="30">
        <v>14</v>
      </c>
      <c r="C413" s="28" t="s">
        <v>178</v>
      </c>
      <c r="D413" s="30" t="s">
        <v>319</v>
      </c>
      <c r="E413" s="28"/>
      <c r="F413" s="26">
        <f>SUM(F414)</f>
        <v>300000</v>
      </c>
    </row>
    <row r="414" spans="1:6" ht="15">
      <c r="A414" s="39" t="s">
        <v>262</v>
      </c>
      <c r="B414" s="30">
        <v>14</v>
      </c>
      <c r="C414" s="28" t="s">
        <v>178</v>
      </c>
      <c r="D414" s="30" t="s">
        <v>320</v>
      </c>
      <c r="E414" s="28"/>
      <c r="F414" s="26">
        <f>SUM(F415)</f>
        <v>300000</v>
      </c>
    </row>
    <row r="415" spans="1:6" ht="15">
      <c r="A415" s="39" t="s">
        <v>156</v>
      </c>
      <c r="B415" s="30">
        <v>14</v>
      </c>
      <c r="C415" s="28" t="s">
        <v>178</v>
      </c>
      <c r="D415" s="30" t="s">
        <v>26</v>
      </c>
      <c r="E415" s="28"/>
      <c r="F415" s="26">
        <f>SUM(F416)</f>
        <v>300000</v>
      </c>
    </row>
    <row r="416" spans="1:6" ht="15">
      <c r="A416" s="39" t="s">
        <v>184</v>
      </c>
      <c r="B416" s="40">
        <v>14</v>
      </c>
      <c r="C416" s="28" t="s">
        <v>178</v>
      </c>
      <c r="D416" s="41" t="s">
        <v>321</v>
      </c>
      <c r="E416" s="49">
        <v>500</v>
      </c>
      <c r="F416" s="26">
        <v>300000</v>
      </c>
    </row>
    <row r="417" spans="1:6" ht="1.5" customHeight="1">
      <c r="A417" s="4"/>
      <c r="B417" s="7"/>
      <c r="C417" s="5"/>
      <c r="D417" s="7"/>
      <c r="E417" s="5"/>
      <c r="F417" s="138"/>
    </row>
    <row r="418" spans="1:6" ht="21" customHeight="1">
      <c r="A418" s="10"/>
      <c r="B418" s="11"/>
      <c r="C418" s="12"/>
      <c r="D418" s="11"/>
      <c r="E418" s="12"/>
      <c r="F418" s="13"/>
    </row>
  </sheetData>
  <sheetProtection/>
  <mergeCells count="5">
    <mergeCell ref="A9:E9"/>
    <mergeCell ref="A10:E10"/>
    <mergeCell ref="B1:F8"/>
    <mergeCell ref="A12:F12"/>
    <mergeCell ref="A11:F11"/>
  </mergeCells>
  <printOptions/>
  <pageMargins left="0.3937007874015748" right="0.1968503937007874" top="0.5511811023622047" bottom="0.5905511811023623" header="0.31496062992125984" footer="0.31496062992125984"/>
  <pageSetup blackAndWhite="1"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6"/>
  <sheetViews>
    <sheetView view="pageBreakPreview" zoomScale="60" zoomScaleNormal="82" zoomScalePageLayoutView="0" workbookViewId="0" topLeftCell="A401">
      <selection activeCell="A276" sqref="A276:IV276"/>
    </sheetView>
  </sheetViews>
  <sheetFormatPr defaultColWidth="9.140625" defaultRowHeight="15"/>
  <cols>
    <col min="1" max="1" width="67.7109375" style="0" customWidth="1"/>
    <col min="2" max="2" width="6.140625" style="0" customWidth="1"/>
    <col min="3" max="3" width="4.421875" style="0" customWidth="1"/>
    <col min="4" max="4" width="4.8515625" style="0" customWidth="1"/>
    <col min="5" max="5" width="14.8515625" style="0" customWidth="1"/>
    <col min="6" max="6" width="5.8515625" style="0" customWidth="1"/>
    <col min="7" max="7" width="16.57421875" style="0" customWidth="1"/>
  </cols>
  <sheetData>
    <row r="1" spans="3:7" ht="15" hidden="1">
      <c r="C1" s="19"/>
      <c r="D1" s="91"/>
      <c r="E1" s="92"/>
      <c r="F1" s="93"/>
      <c r="G1" s="94"/>
    </row>
    <row r="2" spans="3:7" ht="15" hidden="1">
      <c r="C2" s="19"/>
      <c r="D2" s="95"/>
      <c r="E2" s="96"/>
      <c r="F2" s="96"/>
      <c r="G2" s="97"/>
    </row>
    <row r="3" spans="3:7" ht="15" hidden="1">
      <c r="C3" s="19"/>
      <c r="D3" s="95"/>
      <c r="E3" s="96"/>
      <c r="F3" s="96"/>
      <c r="G3" s="97"/>
    </row>
    <row r="4" spans="1:7" ht="43.5" customHeight="1" hidden="1">
      <c r="A4" s="201"/>
      <c r="B4" s="201"/>
      <c r="C4" s="202"/>
      <c r="D4" s="95"/>
      <c r="E4" s="96"/>
      <c r="F4" s="96"/>
      <c r="G4" s="97"/>
    </row>
    <row r="5" spans="1:7" ht="15" hidden="1">
      <c r="A5" s="201"/>
      <c r="B5" s="201"/>
      <c r="C5" s="202"/>
      <c r="D5" s="95"/>
      <c r="E5" s="96"/>
      <c r="F5" s="96"/>
      <c r="G5" s="97"/>
    </row>
    <row r="6" spans="1:7" ht="15" hidden="1">
      <c r="A6" s="201"/>
      <c r="B6" s="201"/>
      <c r="C6" s="202"/>
      <c r="D6" s="95"/>
      <c r="E6" s="98"/>
      <c r="F6" s="98"/>
      <c r="G6" s="97"/>
    </row>
    <row r="7" spans="1:7" ht="63.75" customHeight="1" hidden="1">
      <c r="A7" s="201"/>
      <c r="B7" s="201"/>
      <c r="C7" s="202"/>
      <c r="D7" s="99"/>
      <c r="E7" s="100"/>
      <c r="F7" s="101"/>
      <c r="G7" s="102"/>
    </row>
    <row r="8" spans="3:7" ht="153" customHeight="1">
      <c r="C8" s="19"/>
      <c r="D8" s="203" t="s">
        <v>792</v>
      </c>
      <c r="E8" s="204"/>
      <c r="F8" s="204"/>
      <c r="G8" s="204"/>
    </row>
    <row r="9" spans="1:6" ht="18.75">
      <c r="A9" s="195" t="s">
        <v>20</v>
      </c>
      <c r="B9" s="195"/>
      <c r="C9" s="200"/>
      <c r="D9" s="200"/>
      <c r="E9" s="200"/>
      <c r="F9" s="200"/>
    </row>
    <row r="10" spans="1:6" ht="18.75">
      <c r="A10" s="195" t="s">
        <v>21</v>
      </c>
      <c r="B10" s="195"/>
      <c r="C10" s="200"/>
      <c r="D10" s="200"/>
      <c r="E10" s="200"/>
      <c r="F10" s="200"/>
    </row>
    <row r="11" spans="1:6" ht="18.75">
      <c r="A11" s="195" t="s">
        <v>673</v>
      </c>
      <c r="B11" s="195"/>
      <c r="C11" s="200"/>
      <c r="D11" s="200"/>
      <c r="E11" s="200"/>
      <c r="F11" s="200"/>
    </row>
    <row r="12" spans="3:7" ht="12.75" customHeight="1">
      <c r="C12" s="8"/>
      <c r="G12" s="16" t="s">
        <v>155</v>
      </c>
    </row>
    <row r="13" spans="1:7" ht="30">
      <c r="A13" s="21" t="s">
        <v>165</v>
      </c>
      <c r="B13" s="21" t="s">
        <v>22</v>
      </c>
      <c r="C13" s="21" t="s">
        <v>166</v>
      </c>
      <c r="D13" s="21" t="s">
        <v>167</v>
      </c>
      <c r="E13" s="21" t="s">
        <v>168</v>
      </c>
      <c r="F13" s="21" t="s">
        <v>169</v>
      </c>
      <c r="G13" s="21" t="s">
        <v>170</v>
      </c>
    </row>
    <row r="14" spans="1:7" ht="15">
      <c r="A14" s="38" t="s">
        <v>688</v>
      </c>
      <c r="B14" s="28"/>
      <c r="C14" s="28"/>
      <c r="D14" s="28"/>
      <c r="E14" s="28"/>
      <c r="F14" s="28"/>
      <c r="G14" s="25">
        <f>SUM(G15+G132+G145+G186+G218+G292+G334+G398+G405+G326)</f>
        <v>413122404</v>
      </c>
    </row>
    <row r="15" spans="1:7" ht="15">
      <c r="A15" s="38" t="s">
        <v>172</v>
      </c>
      <c r="B15" s="33" t="s">
        <v>19</v>
      </c>
      <c r="C15" s="33" t="s">
        <v>173</v>
      </c>
      <c r="D15" s="33"/>
      <c r="E15" s="33"/>
      <c r="F15" s="33"/>
      <c r="G15" s="25">
        <f>SUM(G16+G21+G27+G59+G69+G64)</f>
        <v>38673414</v>
      </c>
    </row>
    <row r="16" spans="1:7" ht="28.5">
      <c r="A16" s="38" t="s">
        <v>174</v>
      </c>
      <c r="B16" s="33" t="s">
        <v>19</v>
      </c>
      <c r="C16" s="33" t="s">
        <v>173</v>
      </c>
      <c r="D16" s="33" t="s">
        <v>175</v>
      </c>
      <c r="E16" s="33"/>
      <c r="F16" s="33"/>
      <c r="G16" s="25">
        <f>SUM(G17)</f>
        <v>1259800</v>
      </c>
    </row>
    <row r="17" spans="1:7" ht="15">
      <c r="A17" s="35" t="s">
        <v>227</v>
      </c>
      <c r="B17" s="28" t="s">
        <v>19</v>
      </c>
      <c r="C17" s="28" t="s">
        <v>173</v>
      </c>
      <c r="D17" s="28" t="s">
        <v>175</v>
      </c>
      <c r="E17" s="28" t="s">
        <v>270</v>
      </c>
      <c r="F17" s="28"/>
      <c r="G17" s="26">
        <f>SUM(G18)</f>
        <v>1259800</v>
      </c>
    </row>
    <row r="18" spans="1:7" ht="15">
      <c r="A18" s="35" t="s">
        <v>228</v>
      </c>
      <c r="B18" s="28" t="s">
        <v>19</v>
      </c>
      <c r="C18" s="28" t="s">
        <v>173</v>
      </c>
      <c r="D18" s="28" t="s">
        <v>175</v>
      </c>
      <c r="E18" s="28" t="s">
        <v>271</v>
      </c>
      <c r="F18" s="28"/>
      <c r="G18" s="26">
        <f>SUM(G19)</f>
        <v>1259800</v>
      </c>
    </row>
    <row r="19" spans="1:7" ht="30">
      <c r="A19" s="35" t="s">
        <v>247</v>
      </c>
      <c r="B19" s="28" t="s">
        <v>19</v>
      </c>
      <c r="C19" s="28" t="s">
        <v>173</v>
      </c>
      <c r="D19" s="28" t="s">
        <v>175</v>
      </c>
      <c r="E19" s="28" t="s">
        <v>272</v>
      </c>
      <c r="F19" s="28"/>
      <c r="G19" s="26">
        <f>SUM(G20)</f>
        <v>1259800</v>
      </c>
    </row>
    <row r="20" spans="1:7" ht="60">
      <c r="A20" s="35" t="s">
        <v>248</v>
      </c>
      <c r="B20" s="28" t="s">
        <v>19</v>
      </c>
      <c r="C20" s="28" t="s">
        <v>173</v>
      </c>
      <c r="D20" s="28" t="s">
        <v>175</v>
      </c>
      <c r="E20" s="28" t="s">
        <v>272</v>
      </c>
      <c r="F20" s="28" t="s">
        <v>176</v>
      </c>
      <c r="G20" s="26">
        <v>1259800</v>
      </c>
    </row>
    <row r="21" spans="1:7" ht="42.75">
      <c r="A21" s="38" t="s">
        <v>177</v>
      </c>
      <c r="B21" s="33" t="s">
        <v>19</v>
      </c>
      <c r="C21" s="33" t="s">
        <v>173</v>
      </c>
      <c r="D21" s="33" t="s">
        <v>178</v>
      </c>
      <c r="E21" s="33"/>
      <c r="F21" s="33"/>
      <c r="G21" s="25">
        <f>SUM(,G22)</f>
        <v>1030000</v>
      </c>
    </row>
    <row r="22" spans="1:7" ht="30">
      <c r="A22" s="157" t="s">
        <v>106</v>
      </c>
      <c r="B22" s="28" t="s">
        <v>19</v>
      </c>
      <c r="C22" s="28" t="s">
        <v>173</v>
      </c>
      <c r="D22" s="28" t="s">
        <v>178</v>
      </c>
      <c r="E22" s="28" t="s">
        <v>273</v>
      </c>
      <c r="F22" s="28"/>
      <c r="G22" s="26">
        <f>SUM(G23)</f>
        <v>1030000</v>
      </c>
    </row>
    <row r="23" spans="1:7" ht="15">
      <c r="A23" s="35" t="s">
        <v>261</v>
      </c>
      <c r="B23" s="28" t="s">
        <v>19</v>
      </c>
      <c r="C23" s="28" t="s">
        <v>173</v>
      </c>
      <c r="D23" s="28" t="s">
        <v>178</v>
      </c>
      <c r="E23" s="28" t="s">
        <v>274</v>
      </c>
      <c r="F23" s="28"/>
      <c r="G23" s="26">
        <f>SUM(G24)</f>
        <v>1030000</v>
      </c>
    </row>
    <row r="24" spans="1:7" ht="30">
      <c r="A24" s="35" t="s">
        <v>247</v>
      </c>
      <c r="B24" s="28" t="s">
        <v>19</v>
      </c>
      <c r="C24" s="28" t="s">
        <v>173</v>
      </c>
      <c r="D24" s="28" t="s">
        <v>178</v>
      </c>
      <c r="E24" s="28" t="s">
        <v>275</v>
      </c>
      <c r="F24" s="28"/>
      <c r="G24" s="26">
        <f>SUM(G25:G26,)</f>
        <v>1030000</v>
      </c>
    </row>
    <row r="25" spans="1:7" ht="60">
      <c r="A25" s="35" t="s">
        <v>248</v>
      </c>
      <c r="B25" s="28" t="s">
        <v>19</v>
      </c>
      <c r="C25" s="28" t="s">
        <v>173</v>
      </c>
      <c r="D25" s="28" t="s">
        <v>178</v>
      </c>
      <c r="E25" s="28" t="s">
        <v>275</v>
      </c>
      <c r="F25" s="28" t="s">
        <v>176</v>
      </c>
      <c r="G25" s="26">
        <v>898500</v>
      </c>
    </row>
    <row r="26" spans="1:7" ht="30">
      <c r="A26" s="35" t="s">
        <v>123</v>
      </c>
      <c r="B26" s="28" t="s">
        <v>19</v>
      </c>
      <c r="C26" s="28" t="s">
        <v>173</v>
      </c>
      <c r="D26" s="28" t="s">
        <v>178</v>
      </c>
      <c r="E26" s="28" t="s">
        <v>275</v>
      </c>
      <c r="F26" s="28" t="s">
        <v>179</v>
      </c>
      <c r="G26" s="26">
        <v>131500</v>
      </c>
    </row>
    <row r="27" spans="1:7" ht="48" customHeight="1">
      <c r="A27" s="38" t="s">
        <v>182</v>
      </c>
      <c r="B27" s="33" t="s">
        <v>19</v>
      </c>
      <c r="C27" s="33" t="s">
        <v>173</v>
      </c>
      <c r="D27" s="33" t="s">
        <v>183</v>
      </c>
      <c r="E27" s="33"/>
      <c r="F27" s="33"/>
      <c r="G27" s="25">
        <f>SUM(G28+G39+G49+G55+G44)</f>
        <v>19527285</v>
      </c>
    </row>
    <row r="28" spans="1:7" ht="42.75">
      <c r="A28" s="38" t="s">
        <v>238</v>
      </c>
      <c r="B28" s="33" t="s">
        <v>19</v>
      </c>
      <c r="C28" s="33" t="s">
        <v>173</v>
      </c>
      <c r="D28" s="33" t="s">
        <v>183</v>
      </c>
      <c r="E28" s="32" t="s">
        <v>276</v>
      </c>
      <c r="F28" s="33"/>
      <c r="G28" s="25">
        <f>SUM(G29+G33)</f>
        <v>2370000</v>
      </c>
    </row>
    <row r="29" spans="1:7" ht="60">
      <c r="A29" s="39" t="s">
        <v>277</v>
      </c>
      <c r="B29" s="27" t="s">
        <v>19</v>
      </c>
      <c r="C29" s="27" t="s">
        <v>173</v>
      </c>
      <c r="D29" s="28" t="s">
        <v>183</v>
      </c>
      <c r="E29" s="30" t="s">
        <v>278</v>
      </c>
      <c r="F29" s="28"/>
      <c r="G29" s="26">
        <f>SUM(G31)</f>
        <v>1422000</v>
      </c>
    </row>
    <row r="30" spans="1:7" ht="30">
      <c r="A30" s="39" t="s">
        <v>279</v>
      </c>
      <c r="B30" s="27" t="s">
        <v>19</v>
      </c>
      <c r="C30" s="27" t="s">
        <v>173</v>
      </c>
      <c r="D30" s="28" t="s">
        <v>183</v>
      </c>
      <c r="E30" s="30" t="s">
        <v>280</v>
      </c>
      <c r="F30" s="28"/>
      <c r="G30" s="26">
        <f>SUM(G31)</f>
        <v>1422000</v>
      </c>
    </row>
    <row r="31" spans="1:7" ht="32.25" customHeight="1">
      <c r="A31" s="35" t="s">
        <v>256</v>
      </c>
      <c r="B31" s="27" t="s">
        <v>19</v>
      </c>
      <c r="C31" s="27" t="s">
        <v>173</v>
      </c>
      <c r="D31" s="28" t="s">
        <v>183</v>
      </c>
      <c r="E31" s="30" t="s">
        <v>281</v>
      </c>
      <c r="F31" s="28"/>
      <c r="G31" s="26">
        <f>SUM(G32:G32)</f>
        <v>1422000</v>
      </c>
    </row>
    <row r="32" spans="1:7" ht="60">
      <c r="A32" s="35" t="s">
        <v>248</v>
      </c>
      <c r="B32" s="27" t="s">
        <v>19</v>
      </c>
      <c r="C32" s="27" t="s">
        <v>173</v>
      </c>
      <c r="D32" s="28" t="s">
        <v>183</v>
      </c>
      <c r="E32" s="30" t="s">
        <v>281</v>
      </c>
      <c r="F32" s="28" t="s">
        <v>176</v>
      </c>
      <c r="G32" s="26">
        <v>1422000</v>
      </c>
    </row>
    <row r="33" spans="1:7" ht="60">
      <c r="A33" s="35" t="s">
        <v>83</v>
      </c>
      <c r="B33" s="28" t="s">
        <v>19</v>
      </c>
      <c r="C33" s="28" t="s">
        <v>173</v>
      </c>
      <c r="D33" s="28" t="s">
        <v>183</v>
      </c>
      <c r="E33" s="30" t="s">
        <v>282</v>
      </c>
      <c r="F33" s="28"/>
      <c r="G33" s="26">
        <f>SUM(G35+G37)</f>
        <v>948000</v>
      </c>
    </row>
    <row r="34" spans="1:7" ht="35.25" customHeight="1">
      <c r="A34" s="35" t="s">
        <v>283</v>
      </c>
      <c r="B34" s="28" t="s">
        <v>19</v>
      </c>
      <c r="C34" s="28" t="s">
        <v>173</v>
      </c>
      <c r="D34" s="28" t="s">
        <v>183</v>
      </c>
      <c r="E34" s="30" t="s">
        <v>284</v>
      </c>
      <c r="F34" s="28"/>
      <c r="G34" s="26">
        <f>SUM(G35+G37)</f>
        <v>948000</v>
      </c>
    </row>
    <row r="35" spans="1:7" ht="45">
      <c r="A35" s="35" t="s">
        <v>249</v>
      </c>
      <c r="B35" s="28" t="s">
        <v>19</v>
      </c>
      <c r="C35" s="28" t="s">
        <v>173</v>
      </c>
      <c r="D35" s="28" t="s">
        <v>183</v>
      </c>
      <c r="E35" s="30" t="s">
        <v>285</v>
      </c>
      <c r="F35" s="28"/>
      <c r="G35" s="26">
        <f>SUM(G36:G36)</f>
        <v>711000</v>
      </c>
    </row>
    <row r="36" spans="1:7" ht="60">
      <c r="A36" s="35" t="s">
        <v>248</v>
      </c>
      <c r="B36" s="28" t="s">
        <v>19</v>
      </c>
      <c r="C36" s="28" t="s">
        <v>173</v>
      </c>
      <c r="D36" s="28" t="s">
        <v>183</v>
      </c>
      <c r="E36" s="30" t="s">
        <v>286</v>
      </c>
      <c r="F36" s="28" t="s">
        <v>176</v>
      </c>
      <c r="G36" s="26">
        <v>711000</v>
      </c>
    </row>
    <row r="37" spans="1:7" ht="45">
      <c r="A37" s="35" t="s">
        <v>222</v>
      </c>
      <c r="B37" s="28" t="s">
        <v>19</v>
      </c>
      <c r="C37" s="28" t="s">
        <v>173</v>
      </c>
      <c r="D37" s="28" t="s">
        <v>183</v>
      </c>
      <c r="E37" s="30" t="s">
        <v>287</v>
      </c>
      <c r="F37" s="28"/>
      <c r="G37" s="26">
        <f>SUM(G38)</f>
        <v>237000</v>
      </c>
    </row>
    <row r="38" spans="1:7" ht="60">
      <c r="A38" s="35" t="s">
        <v>248</v>
      </c>
      <c r="B38" s="28" t="s">
        <v>19</v>
      </c>
      <c r="C38" s="28" t="s">
        <v>173</v>
      </c>
      <c r="D38" s="28" t="s">
        <v>183</v>
      </c>
      <c r="E38" s="30" t="s">
        <v>287</v>
      </c>
      <c r="F38" s="28" t="s">
        <v>176</v>
      </c>
      <c r="G38" s="26">
        <v>237000</v>
      </c>
    </row>
    <row r="39" spans="1:7" ht="42.75">
      <c r="A39" s="46" t="s">
        <v>213</v>
      </c>
      <c r="B39" s="28" t="s">
        <v>19</v>
      </c>
      <c r="C39" s="33" t="s">
        <v>173</v>
      </c>
      <c r="D39" s="33" t="s">
        <v>183</v>
      </c>
      <c r="E39" s="32" t="s">
        <v>288</v>
      </c>
      <c r="F39" s="33"/>
      <c r="G39" s="25">
        <f>SUM(G40)</f>
        <v>189285</v>
      </c>
    </row>
    <row r="40" spans="1:7" ht="60">
      <c r="A40" s="39" t="s">
        <v>289</v>
      </c>
      <c r="B40" s="28" t="s">
        <v>19</v>
      </c>
      <c r="C40" s="28" t="s">
        <v>173</v>
      </c>
      <c r="D40" s="28" t="s">
        <v>183</v>
      </c>
      <c r="E40" s="28" t="s">
        <v>290</v>
      </c>
      <c r="F40" s="28"/>
      <c r="G40" s="26">
        <f>SUM(G41)</f>
        <v>189285</v>
      </c>
    </row>
    <row r="41" spans="1:7" ht="60">
      <c r="A41" s="39" t="s">
        <v>291</v>
      </c>
      <c r="B41" s="33" t="s">
        <v>19</v>
      </c>
      <c r="C41" s="28" t="s">
        <v>173</v>
      </c>
      <c r="D41" s="28" t="s">
        <v>183</v>
      </c>
      <c r="E41" s="28" t="s">
        <v>292</v>
      </c>
      <c r="F41" s="28"/>
      <c r="G41" s="26">
        <f>SUM(G42)</f>
        <v>189285</v>
      </c>
    </row>
    <row r="42" spans="1:7" ht="30">
      <c r="A42" s="39" t="s">
        <v>162</v>
      </c>
      <c r="B42" s="28" t="s">
        <v>19</v>
      </c>
      <c r="C42" s="28" t="s">
        <v>173</v>
      </c>
      <c r="D42" s="28" t="s">
        <v>183</v>
      </c>
      <c r="E42" s="28" t="s">
        <v>293</v>
      </c>
      <c r="F42" s="28"/>
      <c r="G42" s="26">
        <f>SUM(G43:G43)</f>
        <v>189285</v>
      </c>
    </row>
    <row r="43" spans="1:7" ht="60">
      <c r="A43" s="35" t="s">
        <v>248</v>
      </c>
      <c r="B43" s="28" t="s">
        <v>19</v>
      </c>
      <c r="C43" s="28" t="s">
        <v>173</v>
      </c>
      <c r="D43" s="28" t="s">
        <v>183</v>
      </c>
      <c r="E43" s="28" t="s">
        <v>294</v>
      </c>
      <c r="F43" s="28" t="s">
        <v>176</v>
      </c>
      <c r="G43" s="26">
        <v>189285</v>
      </c>
    </row>
    <row r="44" spans="1:7" ht="28.5">
      <c r="A44" s="38" t="s">
        <v>375</v>
      </c>
      <c r="B44" s="28" t="s">
        <v>19</v>
      </c>
      <c r="C44" s="33" t="s">
        <v>173</v>
      </c>
      <c r="D44" s="33" t="s">
        <v>183</v>
      </c>
      <c r="E44" s="33" t="s">
        <v>359</v>
      </c>
      <c r="F44" s="33"/>
      <c r="G44" s="25">
        <f>SUM(G45)</f>
        <v>237000</v>
      </c>
    </row>
    <row r="45" spans="1:7" ht="45">
      <c r="A45" s="35" t="s">
        <v>370</v>
      </c>
      <c r="B45" s="28" t="s">
        <v>19</v>
      </c>
      <c r="C45" s="28" t="s">
        <v>173</v>
      </c>
      <c r="D45" s="27" t="s">
        <v>183</v>
      </c>
      <c r="E45" s="30" t="s">
        <v>371</v>
      </c>
      <c r="F45" s="28"/>
      <c r="G45" s="26">
        <f>SUM(G46)</f>
        <v>237000</v>
      </c>
    </row>
    <row r="46" spans="1:7" ht="60">
      <c r="A46" s="35" t="s">
        <v>372</v>
      </c>
      <c r="B46" s="28" t="s">
        <v>19</v>
      </c>
      <c r="C46" s="28" t="s">
        <v>173</v>
      </c>
      <c r="D46" s="27" t="s">
        <v>183</v>
      </c>
      <c r="E46" s="30" t="s">
        <v>373</v>
      </c>
      <c r="F46" s="28"/>
      <c r="G46" s="26">
        <f>SUM(G47)</f>
        <v>237000</v>
      </c>
    </row>
    <row r="47" spans="1:7" ht="30">
      <c r="A47" s="39" t="s">
        <v>209</v>
      </c>
      <c r="B47" s="28" t="s">
        <v>19</v>
      </c>
      <c r="C47" s="28" t="s">
        <v>173</v>
      </c>
      <c r="D47" s="28" t="s">
        <v>183</v>
      </c>
      <c r="E47" s="30" t="s">
        <v>374</v>
      </c>
      <c r="F47" s="28"/>
      <c r="G47" s="26">
        <f>SUM(G48:G48)</f>
        <v>237000</v>
      </c>
    </row>
    <row r="48" spans="1:7" ht="60">
      <c r="A48" s="35" t="s">
        <v>248</v>
      </c>
      <c r="B48" s="33" t="s">
        <v>19</v>
      </c>
      <c r="C48" s="28" t="s">
        <v>173</v>
      </c>
      <c r="D48" s="28" t="s">
        <v>183</v>
      </c>
      <c r="E48" s="30" t="s">
        <v>374</v>
      </c>
      <c r="F48" s="28" t="s">
        <v>176</v>
      </c>
      <c r="G48" s="26">
        <v>237000</v>
      </c>
    </row>
    <row r="49" spans="1:7" ht="15">
      <c r="A49" s="162" t="s">
        <v>121</v>
      </c>
      <c r="B49" s="28" t="s">
        <v>19</v>
      </c>
      <c r="C49" s="33" t="s">
        <v>173</v>
      </c>
      <c r="D49" s="33" t="s">
        <v>183</v>
      </c>
      <c r="E49" s="33" t="s">
        <v>295</v>
      </c>
      <c r="F49" s="33"/>
      <c r="G49" s="25">
        <f>SUM(G50)</f>
        <v>16494000</v>
      </c>
    </row>
    <row r="50" spans="1:7" ht="36.75" customHeight="1">
      <c r="A50" s="157" t="s">
        <v>122</v>
      </c>
      <c r="B50" s="28" t="s">
        <v>19</v>
      </c>
      <c r="C50" s="28" t="s">
        <v>173</v>
      </c>
      <c r="D50" s="28" t="s">
        <v>183</v>
      </c>
      <c r="E50" s="28" t="s">
        <v>296</v>
      </c>
      <c r="F50" s="28"/>
      <c r="G50" s="26">
        <f>SUM(G51,)</f>
        <v>16494000</v>
      </c>
    </row>
    <row r="51" spans="1:7" ht="35.25" customHeight="1">
      <c r="A51" s="35" t="s">
        <v>247</v>
      </c>
      <c r="B51" s="28" t="s">
        <v>19</v>
      </c>
      <c r="C51" s="28" t="s">
        <v>173</v>
      </c>
      <c r="D51" s="28" t="s">
        <v>183</v>
      </c>
      <c r="E51" s="28" t="s">
        <v>297</v>
      </c>
      <c r="F51" s="28"/>
      <c r="G51" s="26">
        <f>SUM(G52:G54)</f>
        <v>16494000</v>
      </c>
    </row>
    <row r="52" spans="1:7" ht="60">
      <c r="A52" s="35" t="s">
        <v>248</v>
      </c>
      <c r="B52" s="28" t="s">
        <v>19</v>
      </c>
      <c r="C52" s="28" t="s">
        <v>173</v>
      </c>
      <c r="D52" s="28" t="s">
        <v>183</v>
      </c>
      <c r="E52" s="28" t="s">
        <v>297</v>
      </c>
      <c r="F52" s="28" t="s">
        <v>176</v>
      </c>
      <c r="G52" s="26">
        <v>15044000</v>
      </c>
    </row>
    <row r="53" spans="1:7" ht="30">
      <c r="A53" s="35" t="s">
        <v>123</v>
      </c>
      <c r="B53" s="33" t="s">
        <v>19</v>
      </c>
      <c r="C53" s="28" t="s">
        <v>173</v>
      </c>
      <c r="D53" s="28" t="s">
        <v>183</v>
      </c>
      <c r="E53" s="28" t="s">
        <v>297</v>
      </c>
      <c r="F53" s="28" t="s">
        <v>179</v>
      </c>
      <c r="G53" s="26">
        <v>1383000</v>
      </c>
    </row>
    <row r="54" spans="1:7" ht="15">
      <c r="A54" s="35" t="s">
        <v>181</v>
      </c>
      <c r="B54" s="28" t="s">
        <v>19</v>
      </c>
      <c r="C54" s="28" t="s">
        <v>173</v>
      </c>
      <c r="D54" s="28" t="s">
        <v>183</v>
      </c>
      <c r="E54" s="28" t="s">
        <v>297</v>
      </c>
      <c r="F54" s="28" t="s">
        <v>180</v>
      </c>
      <c r="G54" s="26">
        <v>67000</v>
      </c>
    </row>
    <row r="55" spans="1:7" ht="23.25" customHeight="1">
      <c r="A55" s="38" t="s">
        <v>211</v>
      </c>
      <c r="B55" s="28" t="s">
        <v>19</v>
      </c>
      <c r="C55" s="33" t="s">
        <v>173</v>
      </c>
      <c r="D55" s="33" t="s">
        <v>183</v>
      </c>
      <c r="E55" s="32" t="s">
        <v>298</v>
      </c>
      <c r="F55" s="33"/>
      <c r="G55" s="25">
        <f>SUM(G56)</f>
        <v>237000</v>
      </c>
    </row>
    <row r="56" spans="1:7" ht="15">
      <c r="A56" s="35" t="s">
        <v>212</v>
      </c>
      <c r="B56" s="28" t="s">
        <v>19</v>
      </c>
      <c r="C56" s="28" t="s">
        <v>173</v>
      </c>
      <c r="D56" s="28" t="s">
        <v>183</v>
      </c>
      <c r="E56" s="30" t="s">
        <v>299</v>
      </c>
      <c r="F56" s="28"/>
      <c r="G56" s="26">
        <f>SUM(G57)</f>
        <v>237000</v>
      </c>
    </row>
    <row r="57" spans="1:7" ht="50.25" customHeight="1">
      <c r="A57" s="39" t="s">
        <v>161</v>
      </c>
      <c r="B57" s="28" t="s">
        <v>19</v>
      </c>
      <c r="C57" s="28" t="s">
        <v>173</v>
      </c>
      <c r="D57" s="28" t="s">
        <v>183</v>
      </c>
      <c r="E57" s="30" t="s">
        <v>300</v>
      </c>
      <c r="F57" s="28"/>
      <c r="G57" s="26">
        <f>SUM(G58)</f>
        <v>237000</v>
      </c>
    </row>
    <row r="58" spans="1:7" ht="60">
      <c r="A58" s="35" t="s">
        <v>248</v>
      </c>
      <c r="B58" s="28" t="s">
        <v>19</v>
      </c>
      <c r="C58" s="28" t="s">
        <v>173</v>
      </c>
      <c r="D58" s="28" t="s">
        <v>183</v>
      </c>
      <c r="E58" s="30" t="s">
        <v>301</v>
      </c>
      <c r="F58" s="28" t="s">
        <v>176</v>
      </c>
      <c r="G58" s="26">
        <v>237000</v>
      </c>
    </row>
    <row r="59" spans="1:7" ht="42.75">
      <c r="A59" s="38" t="s">
        <v>244</v>
      </c>
      <c r="B59" s="33" t="s">
        <v>19</v>
      </c>
      <c r="C59" s="33" t="s">
        <v>173</v>
      </c>
      <c r="D59" s="33" t="s">
        <v>243</v>
      </c>
      <c r="E59" s="33"/>
      <c r="F59" s="33"/>
      <c r="G59" s="25">
        <f>SUM(G60)</f>
        <v>584000</v>
      </c>
    </row>
    <row r="60" spans="1:7" ht="30">
      <c r="A60" s="39" t="s">
        <v>215</v>
      </c>
      <c r="B60" s="28" t="s">
        <v>19</v>
      </c>
      <c r="C60" s="28" t="s">
        <v>173</v>
      </c>
      <c r="D60" s="28" t="s">
        <v>243</v>
      </c>
      <c r="E60" s="28" t="s">
        <v>302</v>
      </c>
      <c r="F60" s="28"/>
      <c r="G60" s="26">
        <f>SUM(G61)</f>
        <v>584000</v>
      </c>
    </row>
    <row r="61" spans="1:7" ht="15">
      <c r="A61" s="39" t="s">
        <v>216</v>
      </c>
      <c r="B61" s="28" t="s">
        <v>19</v>
      </c>
      <c r="C61" s="28" t="s">
        <v>173</v>
      </c>
      <c r="D61" s="28" t="s">
        <v>243</v>
      </c>
      <c r="E61" s="28" t="s">
        <v>303</v>
      </c>
      <c r="F61" s="28"/>
      <c r="G61" s="26">
        <f>SUM(G62)</f>
        <v>584000</v>
      </c>
    </row>
    <row r="62" spans="1:7" ht="30">
      <c r="A62" s="35" t="s">
        <v>247</v>
      </c>
      <c r="B62" s="28" t="s">
        <v>19</v>
      </c>
      <c r="C62" s="28" t="s">
        <v>173</v>
      </c>
      <c r="D62" s="28" t="s">
        <v>243</v>
      </c>
      <c r="E62" s="28" t="s">
        <v>304</v>
      </c>
      <c r="F62" s="28"/>
      <c r="G62" s="26">
        <f>SUM(G63)</f>
        <v>584000</v>
      </c>
    </row>
    <row r="63" spans="1:7" ht="60">
      <c r="A63" s="35" t="s">
        <v>248</v>
      </c>
      <c r="B63" s="33" t="s">
        <v>19</v>
      </c>
      <c r="C63" s="28" t="s">
        <v>217</v>
      </c>
      <c r="D63" s="28" t="s">
        <v>218</v>
      </c>
      <c r="E63" s="28" t="s">
        <v>304</v>
      </c>
      <c r="F63" s="28" t="s">
        <v>176</v>
      </c>
      <c r="G63" s="26">
        <v>584000</v>
      </c>
    </row>
    <row r="64" spans="1:7" ht="15">
      <c r="A64" s="38" t="s">
        <v>251</v>
      </c>
      <c r="B64" s="28" t="s">
        <v>19</v>
      </c>
      <c r="C64" s="33" t="s">
        <v>173</v>
      </c>
      <c r="D64" s="32">
        <v>11</v>
      </c>
      <c r="E64" s="32"/>
      <c r="F64" s="28"/>
      <c r="G64" s="25">
        <f>SUM(G65)</f>
        <v>500000</v>
      </c>
    </row>
    <row r="65" spans="1:7" ht="15">
      <c r="A65" s="35" t="s">
        <v>250</v>
      </c>
      <c r="B65" s="28" t="s">
        <v>19</v>
      </c>
      <c r="C65" s="28" t="s">
        <v>173</v>
      </c>
      <c r="D65" s="30">
        <v>11</v>
      </c>
      <c r="E65" s="30" t="s">
        <v>305</v>
      </c>
      <c r="F65" s="28"/>
      <c r="G65" s="26">
        <f>SUM(G66)</f>
        <v>500000</v>
      </c>
    </row>
    <row r="66" spans="1:7" ht="15">
      <c r="A66" s="35" t="s">
        <v>251</v>
      </c>
      <c r="B66" s="28" t="s">
        <v>19</v>
      </c>
      <c r="C66" s="28" t="s">
        <v>173</v>
      </c>
      <c r="D66" s="30">
        <v>11</v>
      </c>
      <c r="E66" s="30" t="s">
        <v>306</v>
      </c>
      <c r="F66" s="28"/>
      <c r="G66" s="26">
        <f>SUM(G67)</f>
        <v>500000</v>
      </c>
    </row>
    <row r="67" spans="1:7" ht="15">
      <c r="A67" s="35" t="s">
        <v>157</v>
      </c>
      <c r="B67" s="28" t="s">
        <v>19</v>
      </c>
      <c r="C67" s="28" t="s">
        <v>173</v>
      </c>
      <c r="D67" s="30">
        <v>11</v>
      </c>
      <c r="E67" s="30" t="s">
        <v>307</v>
      </c>
      <c r="F67" s="28"/>
      <c r="G67" s="26">
        <f>SUM(G68)</f>
        <v>500000</v>
      </c>
    </row>
    <row r="68" spans="1:7" ht="15">
      <c r="A68" s="35" t="s">
        <v>181</v>
      </c>
      <c r="B68" s="33" t="s">
        <v>19</v>
      </c>
      <c r="C68" s="28" t="s">
        <v>173</v>
      </c>
      <c r="D68" s="30">
        <v>11</v>
      </c>
      <c r="E68" s="30" t="s">
        <v>307</v>
      </c>
      <c r="F68" s="28" t="s">
        <v>180</v>
      </c>
      <c r="G68" s="26">
        <v>500000</v>
      </c>
    </row>
    <row r="69" spans="1:7" ht="15">
      <c r="A69" s="38" t="s">
        <v>185</v>
      </c>
      <c r="B69" s="28" t="s">
        <v>19</v>
      </c>
      <c r="C69" s="33" t="s">
        <v>173</v>
      </c>
      <c r="D69" s="32">
        <v>13</v>
      </c>
      <c r="E69" s="32"/>
      <c r="F69" s="28"/>
      <c r="G69" s="25">
        <f>SUM(G70+G78+G114+G121+G126+G109+G96+G83+G88)</f>
        <v>15772329</v>
      </c>
    </row>
    <row r="70" spans="1:7" ht="42.75">
      <c r="A70" s="46" t="s">
        <v>214</v>
      </c>
      <c r="B70" s="28" t="s">
        <v>19</v>
      </c>
      <c r="C70" s="33" t="s">
        <v>173</v>
      </c>
      <c r="D70" s="32">
        <v>13</v>
      </c>
      <c r="E70" s="32" t="s">
        <v>276</v>
      </c>
      <c r="F70" s="33"/>
      <c r="G70" s="25">
        <f>SUM(G71)</f>
        <v>162400</v>
      </c>
    </row>
    <row r="71" spans="1:7" ht="65.25" customHeight="1">
      <c r="A71" s="39" t="s">
        <v>277</v>
      </c>
      <c r="B71" s="28" t="s">
        <v>19</v>
      </c>
      <c r="C71" s="28" t="s">
        <v>173</v>
      </c>
      <c r="D71" s="30">
        <v>13</v>
      </c>
      <c r="E71" s="30" t="s">
        <v>278</v>
      </c>
      <c r="F71" s="28"/>
      <c r="G71" s="26">
        <f>SUM(G73+G75)</f>
        <v>162400</v>
      </c>
    </row>
    <row r="72" spans="1:7" ht="45">
      <c r="A72" s="39" t="s">
        <v>308</v>
      </c>
      <c r="B72" s="28" t="s">
        <v>19</v>
      </c>
      <c r="C72" s="28" t="s">
        <v>173</v>
      </c>
      <c r="D72" s="30">
        <v>13</v>
      </c>
      <c r="E72" s="30" t="s">
        <v>79</v>
      </c>
      <c r="F72" s="28"/>
      <c r="G72" s="26">
        <f>SUM(G73)</f>
        <v>112400</v>
      </c>
    </row>
    <row r="73" spans="1:7" ht="45">
      <c r="A73" s="35" t="s">
        <v>252</v>
      </c>
      <c r="B73" s="28" t="s">
        <v>19</v>
      </c>
      <c r="C73" s="28" t="s">
        <v>173</v>
      </c>
      <c r="D73" s="30">
        <v>13</v>
      </c>
      <c r="E73" s="30" t="s">
        <v>78</v>
      </c>
      <c r="F73" s="28"/>
      <c r="G73" s="26">
        <f>SUM(G74)</f>
        <v>112400</v>
      </c>
    </row>
    <row r="74" spans="1:7" ht="30">
      <c r="A74" s="35" t="s">
        <v>266</v>
      </c>
      <c r="B74" s="28" t="s">
        <v>19</v>
      </c>
      <c r="C74" s="28" t="s">
        <v>173</v>
      </c>
      <c r="D74" s="30">
        <v>13</v>
      </c>
      <c r="E74" s="30" t="s">
        <v>78</v>
      </c>
      <c r="F74" s="28" t="s">
        <v>259</v>
      </c>
      <c r="G74" s="26">
        <v>112400</v>
      </c>
    </row>
    <row r="75" spans="1:7" ht="45">
      <c r="A75" s="35" t="s">
        <v>44</v>
      </c>
      <c r="B75" s="28" t="s">
        <v>19</v>
      </c>
      <c r="C75" s="28" t="s">
        <v>173</v>
      </c>
      <c r="D75" s="30">
        <v>13</v>
      </c>
      <c r="E75" s="30" t="s">
        <v>45</v>
      </c>
      <c r="F75" s="28"/>
      <c r="G75" s="26">
        <f>SUM(G76)</f>
        <v>50000</v>
      </c>
    </row>
    <row r="76" spans="1:7" ht="30">
      <c r="A76" s="35" t="s">
        <v>156</v>
      </c>
      <c r="B76" s="28" t="s">
        <v>19</v>
      </c>
      <c r="C76" s="28" t="s">
        <v>173</v>
      </c>
      <c r="D76" s="30">
        <v>13</v>
      </c>
      <c r="E76" s="30" t="s">
        <v>60</v>
      </c>
      <c r="F76" s="28"/>
      <c r="G76" s="26">
        <f>SUM(G77)</f>
        <v>50000</v>
      </c>
    </row>
    <row r="77" spans="1:7" ht="30">
      <c r="A77" s="35" t="s">
        <v>123</v>
      </c>
      <c r="B77" s="28" t="s">
        <v>19</v>
      </c>
      <c r="C77" s="28" t="s">
        <v>173</v>
      </c>
      <c r="D77" s="30">
        <v>13</v>
      </c>
      <c r="E77" s="30" t="s">
        <v>60</v>
      </c>
      <c r="F77" s="28" t="s">
        <v>179</v>
      </c>
      <c r="G77" s="26">
        <v>50000</v>
      </c>
    </row>
    <row r="78" spans="1:7" ht="28.5">
      <c r="A78" s="46" t="s">
        <v>310</v>
      </c>
      <c r="B78" s="28" t="s">
        <v>19</v>
      </c>
      <c r="C78" s="33" t="s">
        <v>173</v>
      </c>
      <c r="D78" s="32">
        <v>13</v>
      </c>
      <c r="E78" s="32" t="s">
        <v>311</v>
      </c>
      <c r="F78" s="33"/>
      <c r="G78" s="25">
        <f>SUM(G79)</f>
        <v>50000</v>
      </c>
    </row>
    <row r="79" spans="1:7" ht="48.75" customHeight="1">
      <c r="A79" s="39" t="s">
        <v>312</v>
      </c>
      <c r="B79" s="28" t="s">
        <v>19</v>
      </c>
      <c r="C79" s="28" t="s">
        <v>173</v>
      </c>
      <c r="D79" s="30">
        <v>13</v>
      </c>
      <c r="E79" s="30" t="s">
        <v>313</v>
      </c>
      <c r="F79" s="28"/>
      <c r="G79" s="26">
        <f>SUM(G82)</f>
        <v>50000</v>
      </c>
    </row>
    <row r="80" spans="1:7" ht="30">
      <c r="A80" s="39" t="s">
        <v>314</v>
      </c>
      <c r="B80" s="28" t="s">
        <v>19</v>
      </c>
      <c r="C80" s="28" t="s">
        <v>173</v>
      </c>
      <c r="D80" s="30">
        <v>13</v>
      </c>
      <c r="E80" s="30" t="s">
        <v>315</v>
      </c>
      <c r="F80" s="28"/>
      <c r="G80" s="26">
        <f>SUM(G82)</f>
        <v>50000</v>
      </c>
    </row>
    <row r="81" spans="1:7" ht="15">
      <c r="A81" s="39" t="s">
        <v>316</v>
      </c>
      <c r="B81" s="28" t="s">
        <v>19</v>
      </c>
      <c r="C81" s="28" t="s">
        <v>173</v>
      </c>
      <c r="D81" s="30">
        <v>13</v>
      </c>
      <c r="E81" s="30" t="s">
        <v>317</v>
      </c>
      <c r="F81" s="28"/>
      <c r="G81" s="26">
        <f>SUM(G82)</f>
        <v>50000</v>
      </c>
    </row>
    <row r="82" spans="1:7" ht="30">
      <c r="A82" s="35" t="s">
        <v>123</v>
      </c>
      <c r="B82" s="28" t="s">
        <v>19</v>
      </c>
      <c r="C82" s="28" t="s">
        <v>173</v>
      </c>
      <c r="D82" s="30">
        <v>13</v>
      </c>
      <c r="E82" s="30" t="s">
        <v>317</v>
      </c>
      <c r="F82" s="28" t="s">
        <v>179</v>
      </c>
      <c r="G82" s="26">
        <v>50000</v>
      </c>
    </row>
    <row r="83" spans="1:7" ht="42.75">
      <c r="A83" s="46" t="s">
        <v>213</v>
      </c>
      <c r="B83" s="28" t="s">
        <v>19</v>
      </c>
      <c r="C83" s="33" t="s">
        <v>173</v>
      </c>
      <c r="D83" s="33" t="s">
        <v>689</v>
      </c>
      <c r="E83" s="32" t="s">
        <v>288</v>
      </c>
      <c r="F83" s="28"/>
      <c r="G83" s="26">
        <f>SUM(G84)</f>
        <v>200000</v>
      </c>
    </row>
    <row r="84" spans="1:7" ht="60">
      <c r="A84" s="39" t="s">
        <v>289</v>
      </c>
      <c r="B84" s="28" t="s">
        <v>19</v>
      </c>
      <c r="C84" s="28" t="s">
        <v>173</v>
      </c>
      <c r="D84" s="28" t="s">
        <v>689</v>
      </c>
      <c r="E84" s="28" t="s">
        <v>290</v>
      </c>
      <c r="F84" s="28"/>
      <c r="G84" s="26">
        <f>SUM(G85)</f>
        <v>200000</v>
      </c>
    </row>
    <row r="85" spans="1:7" ht="60">
      <c r="A85" s="39" t="s">
        <v>291</v>
      </c>
      <c r="B85" s="28" t="s">
        <v>19</v>
      </c>
      <c r="C85" s="28" t="s">
        <v>173</v>
      </c>
      <c r="D85" s="28" t="s">
        <v>689</v>
      </c>
      <c r="E85" s="28" t="s">
        <v>292</v>
      </c>
      <c r="F85" s="28"/>
      <c r="G85" s="26">
        <f>SUM(G86)</f>
        <v>200000</v>
      </c>
    </row>
    <row r="86" spans="1:7" ht="30">
      <c r="A86" s="35" t="s">
        <v>88</v>
      </c>
      <c r="B86" s="28" t="s">
        <v>19</v>
      </c>
      <c r="C86" s="28" t="s">
        <v>173</v>
      </c>
      <c r="D86" s="28" t="s">
        <v>689</v>
      </c>
      <c r="E86" s="28" t="s">
        <v>87</v>
      </c>
      <c r="F86" s="28"/>
      <c r="G86" s="26">
        <f>SUM(G87)</f>
        <v>200000</v>
      </c>
    </row>
    <row r="87" spans="1:7" ht="30">
      <c r="A87" s="35" t="s">
        <v>123</v>
      </c>
      <c r="B87" s="28" t="s">
        <v>19</v>
      </c>
      <c r="C87" s="28" t="s">
        <v>173</v>
      </c>
      <c r="D87" s="28" t="s">
        <v>689</v>
      </c>
      <c r="E87" s="28" t="s">
        <v>87</v>
      </c>
      <c r="F87" s="28" t="s">
        <v>179</v>
      </c>
      <c r="G87" s="26">
        <v>200000</v>
      </c>
    </row>
    <row r="88" spans="1:7" ht="42.75">
      <c r="A88" s="38" t="s">
        <v>773</v>
      </c>
      <c r="B88" s="28" t="s">
        <v>19</v>
      </c>
      <c r="C88" s="33" t="s">
        <v>173</v>
      </c>
      <c r="D88" s="33" t="s">
        <v>689</v>
      </c>
      <c r="E88" s="33" t="s">
        <v>338</v>
      </c>
      <c r="F88" s="33"/>
      <c r="G88" s="25">
        <f>SUM(G89)</f>
        <v>153000</v>
      </c>
    </row>
    <row r="89" spans="1:7" ht="60">
      <c r="A89" s="35" t="s">
        <v>774</v>
      </c>
      <c r="B89" s="28" t="s">
        <v>19</v>
      </c>
      <c r="C89" s="28" t="s">
        <v>173</v>
      </c>
      <c r="D89" s="28" t="s">
        <v>689</v>
      </c>
      <c r="E89" s="28" t="s">
        <v>726</v>
      </c>
      <c r="F89" s="28"/>
      <c r="G89" s="26">
        <f>SUM(G90+G93)</f>
        <v>153000</v>
      </c>
    </row>
    <row r="90" spans="1:7" ht="30">
      <c r="A90" s="35" t="s">
        <v>729</v>
      </c>
      <c r="B90" s="28" t="s">
        <v>19</v>
      </c>
      <c r="C90" s="28" t="s">
        <v>173</v>
      </c>
      <c r="D90" s="28" t="s">
        <v>689</v>
      </c>
      <c r="E90" s="28" t="s">
        <v>727</v>
      </c>
      <c r="F90" s="28"/>
      <c r="G90" s="26">
        <f>SUM(G91)</f>
        <v>45000</v>
      </c>
    </row>
    <row r="91" spans="1:7" ht="30">
      <c r="A91" s="35" t="s">
        <v>730</v>
      </c>
      <c r="B91" s="28" t="s">
        <v>19</v>
      </c>
      <c r="C91" s="28" t="s">
        <v>173</v>
      </c>
      <c r="D91" s="28" t="s">
        <v>689</v>
      </c>
      <c r="E91" s="28" t="s">
        <v>728</v>
      </c>
      <c r="F91" s="28"/>
      <c r="G91" s="26">
        <f>SUM(G92)</f>
        <v>45000</v>
      </c>
    </row>
    <row r="92" spans="1:7" ht="30">
      <c r="A92" s="35" t="s">
        <v>123</v>
      </c>
      <c r="B92" s="28" t="s">
        <v>19</v>
      </c>
      <c r="C92" s="28" t="s">
        <v>173</v>
      </c>
      <c r="D92" s="28" t="s">
        <v>689</v>
      </c>
      <c r="E92" s="28" t="s">
        <v>728</v>
      </c>
      <c r="F92" s="28" t="s">
        <v>179</v>
      </c>
      <c r="G92" s="26">
        <v>45000</v>
      </c>
    </row>
    <row r="93" spans="1:7" ht="36" customHeight="1">
      <c r="A93" s="35" t="s">
        <v>732</v>
      </c>
      <c r="B93" s="28" t="s">
        <v>19</v>
      </c>
      <c r="C93" s="28" t="s">
        <v>173</v>
      </c>
      <c r="D93" s="28" t="s">
        <v>689</v>
      </c>
      <c r="E93" s="28" t="s">
        <v>731</v>
      </c>
      <c r="F93" s="28"/>
      <c r="G93" s="26">
        <f>SUM(G94)</f>
        <v>108000</v>
      </c>
    </row>
    <row r="94" spans="1:7" ht="30">
      <c r="A94" s="35" t="s">
        <v>730</v>
      </c>
      <c r="B94" s="28" t="s">
        <v>19</v>
      </c>
      <c r="C94" s="28" t="s">
        <v>173</v>
      </c>
      <c r="D94" s="28" t="s">
        <v>689</v>
      </c>
      <c r="E94" s="28" t="s">
        <v>733</v>
      </c>
      <c r="F94" s="28"/>
      <c r="G94" s="26">
        <f>SUM(G95)</f>
        <v>108000</v>
      </c>
    </row>
    <row r="95" spans="1:7" ht="30">
      <c r="A95" s="35" t="s">
        <v>123</v>
      </c>
      <c r="B95" s="28" t="s">
        <v>19</v>
      </c>
      <c r="C95" s="28" t="s">
        <v>173</v>
      </c>
      <c r="D95" s="28" t="s">
        <v>689</v>
      </c>
      <c r="E95" s="28" t="s">
        <v>733</v>
      </c>
      <c r="F95" s="28" t="s">
        <v>179</v>
      </c>
      <c r="G95" s="26">
        <v>108000</v>
      </c>
    </row>
    <row r="96" spans="1:7" ht="28.5">
      <c r="A96" s="154" t="s">
        <v>136</v>
      </c>
      <c r="B96" s="28" t="s">
        <v>19</v>
      </c>
      <c r="C96" s="33" t="s">
        <v>173</v>
      </c>
      <c r="D96" s="32">
        <v>13</v>
      </c>
      <c r="E96" s="32" t="s">
        <v>137</v>
      </c>
      <c r="F96" s="33"/>
      <c r="G96" s="25">
        <f>SUM(G97+G102+G105)</f>
        <v>67500</v>
      </c>
    </row>
    <row r="97" spans="1:7" ht="45">
      <c r="A97" s="158" t="s">
        <v>144</v>
      </c>
      <c r="B97" s="28" t="s">
        <v>19</v>
      </c>
      <c r="C97" s="28" t="s">
        <v>173</v>
      </c>
      <c r="D97" s="30">
        <v>13</v>
      </c>
      <c r="E97" s="30" t="s">
        <v>141</v>
      </c>
      <c r="F97" s="28"/>
      <c r="G97" s="26">
        <f>SUM(G98)</f>
        <v>1500</v>
      </c>
    </row>
    <row r="98" spans="1:7" ht="60">
      <c r="A98" s="31" t="s">
        <v>466</v>
      </c>
      <c r="B98" s="28" t="s">
        <v>19</v>
      </c>
      <c r="C98" s="28" t="s">
        <v>173</v>
      </c>
      <c r="D98" s="30">
        <v>13</v>
      </c>
      <c r="E98" s="30" t="s">
        <v>142</v>
      </c>
      <c r="F98" s="28"/>
      <c r="G98" s="26">
        <f>SUM(G99)</f>
        <v>1500</v>
      </c>
    </row>
    <row r="99" spans="1:7" ht="30">
      <c r="A99" s="158" t="s">
        <v>146</v>
      </c>
      <c r="B99" s="28" t="s">
        <v>19</v>
      </c>
      <c r="C99" s="28" t="s">
        <v>173</v>
      </c>
      <c r="D99" s="30">
        <v>13</v>
      </c>
      <c r="E99" s="30" t="s">
        <v>143</v>
      </c>
      <c r="F99" s="28"/>
      <c r="G99" s="26">
        <f>SUM(G100)</f>
        <v>1500</v>
      </c>
    </row>
    <row r="100" spans="1:7" ht="30">
      <c r="A100" s="35" t="s">
        <v>123</v>
      </c>
      <c r="B100" s="28" t="s">
        <v>19</v>
      </c>
      <c r="C100" s="28" t="s">
        <v>173</v>
      </c>
      <c r="D100" s="30">
        <v>13</v>
      </c>
      <c r="E100" s="30" t="s">
        <v>143</v>
      </c>
      <c r="F100" s="28" t="s">
        <v>179</v>
      </c>
      <c r="G100" s="26">
        <v>1500</v>
      </c>
    </row>
    <row r="101" spans="1:7" ht="63">
      <c r="A101" s="59" t="s">
        <v>468</v>
      </c>
      <c r="B101" s="28" t="s">
        <v>19</v>
      </c>
      <c r="C101" s="146" t="s">
        <v>173</v>
      </c>
      <c r="D101" s="147">
        <v>13</v>
      </c>
      <c r="E101" s="147" t="s">
        <v>139</v>
      </c>
      <c r="F101" s="146"/>
      <c r="G101" s="26">
        <f>SUM(G102)</f>
        <v>61000</v>
      </c>
    </row>
    <row r="102" spans="1:251" ht="47.25">
      <c r="A102" s="176" t="s">
        <v>467</v>
      </c>
      <c r="B102" s="28" t="s">
        <v>19</v>
      </c>
      <c r="C102" s="28" t="s">
        <v>173</v>
      </c>
      <c r="D102" s="30">
        <v>13</v>
      </c>
      <c r="E102" s="30" t="s">
        <v>153</v>
      </c>
      <c r="F102" s="28"/>
      <c r="G102" s="26">
        <f>SUM(G103)</f>
        <v>61000</v>
      </c>
      <c r="IQ102" s="54"/>
    </row>
    <row r="103" spans="1:256" ht="30">
      <c r="A103" s="159" t="s">
        <v>146</v>
      </c>
      <c r="B103" s="28" t="s">
        <v>19</v>
      </c>
      <c r="C103" s="28" t="s">
        <v>173</v>
      </c>
      <c r="D103" s="30">
        <v>13</v>
      </c>
      <c r="E103" s="30" t="s">
        <v>140</v>
      </c>
      <c r="F103" s="28"/>
      <c r="G103" s="26">
        <f>SUM(G104)</f>
        <v>61000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66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Q103" s="54"/>
      <c r="IR103" s="54"/>
      <c r="IS103" s="54"/>
      <c r="IT103" s="54"/>
      <c r="IU103" s="54"/>
      <c r="IV103" s="54"/>
    </row>
    <row r="104" spans="1:7" ht="30">
      <c r="A104" s="35" t="s">
        <v>123</v>
      </c>
      <c r="B104" s="28" t="s">
        <v>19</v>
      </c>
      <c r="C104" s="28" t="s">
        <v>173</v>
      </c>
      <c r="D104" s="30">
        <v>13</v>
      </c>
      <c r="E104" s="30" t="s">
        <v>140</v>
      </c>
      <c r="F104" s="28" t="s">
        <v>179</v>
      </c>
      <c r="G104" s="26">
        <v>61000</v>
      </c>
    </row>
    <row r="105" spans="1:7" ht="45">
      <c r="A105" s="52" t="s">
        <v>152</v>
      </c>
      <c r="B105" s="28" t="s">
        <v>19</v>
      </c>
      <c r="C105" s="28" t="s">
        <v>173</v>
      </c>
      <c r="D105" s="30">
        <v>13</v>
      </c>
      <c r="E105" s="30" t="s">
        <v>147</v>
      </c>
      <c r="F105" s="28"/>
      <c r="G105" s="26">
        <f>SUM(G106)</f>
        <v>5000</v>
      </c>
    </row>
    <row r="106" spans="1:7" ht="45">
      <c r="A106" s="52" t="s">
        <v>151</v>
      </c>
      <c r="B106" s="28" t="s">
        <v>19</v>
      </c>
      <c r="C106" s="28" t="s">
        <v>173</v>
      </c>
      <c r="D106" s="30">
        <v>13</v>
      </c>
      <c r="E106" s="30" t="s">
        <v>148</v>
      </c>
      <c r="F106" s="28"/>
      <c r="G106" s="26">
        <f>SUM(G107)</f>
        <v>5000</v>
      </c>
    </row>
    <row r="107" spans="1:7" ht="30">
      <c r="A107" s="158" t="s">
        <v>150</v>
      </c>
      <c r="B107" s="28" t="s">
        <v>19</v>
      </c>
      <c r="C107" s="28" t="s">
        <v>173</v>
      </c>
      <c r="D107" s="30">
        <v>13</v>
      </c>
      <c r="E107" s="30" t="s">
        <v>149</v>
      </c>
      <c r="F107" s="28"/>
      <c r="G107" s="26">
        <f>SUM(G108)</f>
        <v>5000</v>
      </c>
    </row>
    <row r="108" spans="1:7" ht="30">
      <c r="A108" s="35" t="s">
        <v>123</v>
      </c>
      <c r="B108" s="28" t="s">
        <v>19</v>
      </c>
      <c r="C108" s="28" t="s">
        <v>173</v>
      </c>
      <c r="D108" s="30">
        <v>13</v>
      </c>
      <c r="E108" s="30" t="s">
        <v>149</v>
      </c>
      <c r="F108" s="28" t="s">
        <v>179</v>
      </c>
      <c r="G108" s="26">
        <v>5000</v>
      </c>
    </row>
    <row r="109" spans="1:7" ht="28.5">
      <c r="A109" s="38" t="s">
        <v>718</v>
      </c>
      <c r="B109" s="28" t="s">
        <v>19</v>
      </c>
      <c r="C109" s="33" t="s">
        <v>173</v>
      </c>
      <c r="D109" s="32">
        <v>13</v>
      </c>
      <c r="E109" s="32" t="s">
        <v>359</v>
      </c>
      <c r="F109" s="33"/>
      <c r="G109" s="25">
        <f>SUM(G110)</f>
        <v>150000</v>
      </c>
    </row>
    <row r="110" spans="1:7" ht="45">
      <c r="A110" s="39" t="s">
        <v>717</v>
      </c>
      <c r="B110" s="28" t="s">
        <v>19</v>
      </c>
      <c r="C110" s="28" t="s">
        <v>217</v>
      </c>
      <c r="D110" s="30">
        <v>13</v>
      </c>
      <c r="E110" s="30" t="s">
        <v>714</v>
      </c>
      <c r="F110" s="28"/>
      <c r="G110" s="26">
        <f>SUM(G112)</f>
        <v>150000</v>
      </c>
    </row>
    <row r="111" spans="1:7" ht="30">
      <c r="A111" s="39" t="s">
        <v>318</v>
      </c>
      <c r="B111" s="28" t="s">
        <v>19</v>
      </c>
      <c r="C111" s="28" t="s">
        <v>173</v>
      </c>
      <c r="D111" s="30">
        <v>13</v>
      </c>
      <c r="E111" s="30" t="s">
        <v>715</v>
      </c>
      <c r="F111" s="28"/>
      <c r="G111" s="26">
        <f>SUM(G112)</f>
        <v>150000</v>
      </c>
    </row>
    <row r="112" spans="1:7" ht="15">
      <c r="A112" s="39" t="s">
        <v>210</v>
      </c>
      <c r="B112" s="28" t="s">
        <v>19</v>
      </c>
      <c r="C112" s="28" t="s">
        <v>173</v>
      </c>
      <c r="D112" s="30">
        <v>13</v>
      </c>
      <c r="E112" s="30" t="s">
        <v>716</v>
      </c>
      <c r="F112" s="28"/>
      <c r="G112" s="26">
        <f>SUM(G113)</f>
        <v>150000</v>
      </c>
    </row>
    <row r="113" spans="1:7" ht="60">
      <c r="A113" s="35" t="s">
        <v>248</v>
      </c>
      <c r="B113" s="28" t="s">
        <v>19</v>
      </c>
      <c r="C113" s="28" t="s">
        <v>173</v>
      </c>
      <c r="D113" s="30">
        <v>13</v>
      </c>
      <c r="E113" s="30" t="s">
        <v>716</v>
      </c>
      <c r="F113" s="28" t="s">
        <v>176</v>
      </c>
      <c r="G113" s="26">
        <v>150000</v>
      </c>
    </row>
    <row r="114" spans="1:7" ht="28.5">
      <c r="A114" s="46" t="s">
        <v>186</v>
      </c>
      <c r="B114" s="28" t="s">
        <v>19</v>
      </c>
      <c r="C114" s="33" t="s">
        <v>173</v>
      </c>
      <c r="D114" s="32">
        <v>13</v>
      </c>
      <c r="E114" s="32" t="s">
        <v>319</v>
      </c>
      <c r="F114" s="33"/>
      <c r="G114" s="25">
        <f>SUM(G115)</f>
        <v>492600</v>
      </c>
    </row>
    <row r="115" spans="1:7" ht="15">
      <c r="A115" s="39" t="s">
        <v>260</v>
      </c>
      <c r="B115" s="28" t="s">
        <v>19</v>
      </c>
      <c r="C115" s="28" t="s">
        <v>173</v>
      </c>
      <c r="D115" s="30">
        <v>13</v>
      </c>
      <c r="E115" s="30" t="s">
        <v>320</v>
      </c>
      <c r="F115" s="28"/>
      <c r="G115" s="26">
        <f>SUM(G116+G119)</f>
        <v>492600</v>
      </c>
    </row>
    <row r="116" spans="1:7" ht="30">
      <c r="A116" s="35" t="s">
        <v>156</v>
      </c>
      <c r="B116" s="28" t="s">
        <v>19</v>
      </c>
      <c r="C116" s="28" t="s">
        <v>217</v>
      </c>
      <c r="D116" s="30">
        <v>13</v>
      </c>
      <c r="E116" s="30" t="s">
        <v>321</v>
      </c>
      <c r="F116" s="28"/>
      <c r="G116" s="26">
        <f>SUM(G117:G118)</f>
        <v>372600</v>
      </c>
    </row>
    <row r="117" spans="1:7" ht="30">
      <c r="A117" s="35" t="s">
        <v>123</v>
      </c>
      <c r="B117" s="28" t="s">
        <v>19</v>
      </c>
      <c r="C117" s="28" t="s">
        <v>173</v>
      </c>
      <c r="D117" s="30">
        <v>13</v>
      </c>
      <c r="E117" s="30" t="s">
        <v>321</v>
      </c>
      <c r="F117" s="28" t="s">
        <v>179</v>
      </c>
      <c r="G117" s="26">
        <v>220000</v>
      </c>
    </row>
    <row r="118" spans="1:7" ht="15">
      <c r="A118" s="35" t="s">
        <v>181</v>
      </c>
      <c r="B118" s="28" t="s">
        <v>19</v>
      </c>
      <c r="C118" s="28" t="s">
        <v>173</v>
      </c>
      <c r="D118" s="30">
        <v>13</v>
      </c>
      <c r="E118" s="30" t="s">
        <v>321</v>
      </c>
      <c r="F118" s="28" t="s">
        <v>180</v>
      </c>
      <c r="G118" s="26">
        <v>152600</v>
      </c>
    </row>
    <row r="119" spans="1:7" ht="15">
      <c r="A119" s="35" t="s">
        <v>105</v>
      </c>
      <c r="B119" s="28" t="s">
        <v>19</v>
      </c>
      <c r="C119" s="28" t="s">
        <v>173</v>
      </c>
      <c r="D119" s="30">
        <v>13</v>
      </c>
      <c r="E119" s="30" t="s">
        <v>104</v>
      </c>
      <c r="F119" s="28"/>
      <c r="G119" s="26">
        <f>SUM(G120)</f>
        <v>120000</v>
      </c>
    </row>
    <row r="120" spans="1:7" ht="30">
      <c r="A120" s="35" t="s">
        <v>123</v>
      </c>
      <c r="B120" s="28" t="s">
        <v>19</v>
      </c>
      <c r="C120" s="28" t="s">
        <v>173</v>
      </c>
      <c r="D120" s="30">
        <v>13</v>
      </c>
      <c r="E120" s="30" t="s">
        <v>104</v>
      </c>
      <c r="F120" s="28" t="s">
        <v>179</v>
      </c>
      <c r="G120" s="26">
        <v>120000</v>
      </c>
    </row>
    <row r="121" spans="1:7" ht="22.5" customHeight="1">
      <c r="A121" s="46" t="s">
        <v>211</v>
      </c>
      <c r="B121" s="28" t="s">
        <v>19</v>
      </c>
      <c r="C121" s="33" t="s">
        <v>173</v>
      </c>
      <c r="D121" s="32">
        <v>13</v>
      </c>
      <c r="E121" s="32" t="s">
        <v>298</v>
      </c>
      <c r="F121" s="33"/>
      <c r="G121" s="25">
        <f>SUM(G122)</f>
        <v>1384267</v>
      </c>
    </row>
    <row r="122" spans="1:7" ht="15">
      <c r="A122" s="39" t="s">
        <v>212</v>
      </c>
      <c r="B122" s="28" t="s">
        <v>19</v>
      </c>
      <c r="C122" s="28" t="s">
        <v>173</v>
      </c>
      <c r="D122" s="30">
        <v>13</v>
      </c>
      <c r="E122" s="30" t="s">
        <v>323</v>
      </c>
      <c r="F122" s="28"/>
      <c r="G122" s="26">
        <f>SUM(G123)</f>
        <v>1384267</v>
      </c>
    </row>
    <row r="123" spans="1:7" ht="75" customHeight="1">
      <c r="A123" s="39" t="s">
        <v>324</v>
      </c>
      <c r="B123" s="28" t="s">
        <v>19</v>
      </c>
      <c r="C123" s="28" t="s">
        <v>173</v>
      </c>
      <c r="D123" s="30">
        <v>13</v>
      </c>
      <c r="E123" s="30" t="s">
        <v>325</v>
      </c>
      <c r="F123" s="28"/>
      <c r="G123" s="26">
        <f>SUM(G124:G125)</f>
        <v>1384267</v>
      </c>
    </row>
    <row r="124" spans="1:7" ht="60">
      <c r="A124" s="35" t="s">
        <v>248</v>
      </c>
      <c r="B124" s="28" t="s">
        <v>19</v>
      </c>
      <c r="C124" s="28" t="s">
        <v>173</v>
      </c>
      <c r="D124" s="30">
        <v>13</v>
      </c>
      <c r="E124" s="30" t="s">
        <v>325</v>
      </c>
      <c r="F124" s="28" t="s">
        <v>176</v>
      </c>
      <c r="G124" s="26">
        <v>780000</v>
      </c>
    </row>
    <row r="125" spans="1:7" ht="30">
      <c r="A125" s="35" t="s">
        <v>123</v>
      </c>
      <c r="B125" s="28" t="s">
        <v>19</v>
      </c>
      <c r="C125" s="28" t="s">
        <v>173</v>
      </c>
      <c r="D125" s="30">
        <v>13</v>
      </c>
      <c r="E125" s="30" t="s">
        <v>325</v>
      </c>
      <c r="F125" s="28" t="s">
        <v>179</v>
      </c>
      <c r="G125" s="26">
        <v>604267</v>
      </c>
    </row>
    <row r="126" spans="1:7" ht="28.5">
      <c r="A126" s="46" t="s">
        <v>219</v>
      </c>
      <c r="B126" s="28" t="s">
        <v>19</v>
      </c>
      <c r="C126" s="33" t="s">
        <v>173</v>
      </c>
      <c r="D126" s="32">
        <v>13</v>
      </c>
      <c r="E126" s="32" t="s">
        <v>326</v>
      </c>
      <c r="F126" s="33"/>
      <c r="G126" s="25">
        <f>SUM(G127)</f>
        <v>13112562</v>
      </c>
    </row>
    <row r="127" spans="1:7" ht="30">
      <c r="A127" s="39" t="s">
        <v>220</v>
      </c>
      <c r="B127" s="28" t="s">
        <v>19</v>
      </c>
      <c r="C127" s="28" t="s">
        <v>173</v>
      </c>
      <c r="D127" s="30">
        <v>13</v>
      </c>
      <c r="E127" s="30" t="s">
        <v>327</v>
      </c>
      <c r="F127" s="28"/>
      <c r="G127" s="26">
        <f>SUM(G128)</f>
        <v>13112562</v>
      </c>
    </row>
    <row r="128" spans="1:7" ht="30">
      <c r="A128" s="39" t="s">
        <v>253</v>
      </c>
      <c r="B128" s="28" t="s">
        <v>19</v>
      </c>
      <c r="C128" s="28" t="s">
        <v>173</v>
      </c>
      <c r="D128" s="30">
        <v>13</v>
      </c>
      <c r="E128" s="30" t="s">
        <v>328</v>
      </c>
      <c r="F128" s="28"/>
      <c r="G128" s="26">
        <f>SUM(G129:G131)</f>
        <v>13112562</v>
      </c>
    </row>
    <row r="129" spans="1:7" ht="60">
      <c r="A129" s="35" t="s">
        <v>248</v>
      </c>
      <c r="B129" s="28" t="s">
        <v>19</v>
      </c>
      <c r="C129" s="28" t="s">
        <v>173</v>
      </c>
      <c r="D129" s="30">
        <v>13</v>
      </c>
      <c r="E129" s="30" t="s">
        <v>328</v>
      </c>
      <c r="F129" s="28" t="s">
        <v>176</v>
      </c>
      <c r="G129" s="26">
        <v>7549740</v>
      </c>
    </row>
    <row r="130" spans="1:7" ht="30">
      <c r="A130" s="35" t="s">
        <v>123</v>
      </c>
      <c r="B130" s="28" t="s">
        <v>19</v>
      </c>
      <c r="C130" s="28" t="s">
        <v>173</v>
      </c>
      <c r="D130" s="30">
        <v>13</v>
      </c>
      <c r="E130" s="30" t="s">
        <v>328</v>
      </c>
      <c r="F130" s="28" t="s">
        <v>179</v>
      </c>
      <c r="G130" s="26">
        <v>4252522</v>
      </c>
    </row>
    <row r="131" spans="1:7" ht="15">
      <c r="A131" s="35" t="s">
        <v>181</v>
      </c>
      <c r="B131" s="28" t="s">
        <v>19</v>
      </c>
      <c r="C131" s="28" t="s">
        <v>173</v>
      </c>
      <c r="D131" s="30">
        <v>13</v>
      </c>
      <c r="E131" s="30" t="s">
        <v>328</v>
      </c>
      <c r="F131" s="28" t="s">
        <v>180</v>
      </c>
      <c r="G131" s="26">
        <v>1310300</v>
      </c>
    </row>
    <row r="132" spans="1:7" ht="28.5">
      <c r="A132" s="38" t="s">
        <v>245</v>
      </c>
      <c r="B132" s="28" t="s">
        <v>19</v>
      </c>
      <c r="C132" s="33" t="s">
        <v>178</v>
      </c>
      <c r="D132" s="32"/>
      <c r="E132" s="32"/>
      <c r="F132" s="28"/>
      <c r="G132" s="25">
        <f>SUM(G133)</f>
        <v>1000000</v>
      </c>
    </row>
    <row r="133" spans="1:7" ht="28.5">
      <c r="A133" s="38" t="s">
        <v>246</v>
      </c>
      <c r="B133" s="28" t="s">
        <v>19</v>
      </c>
      <c r="C133" s="33" t="s">
        <v>178</v>
      </c>
      <c r="D133" s="34" t="s">
        <v>194</v>
      </c>
      <c r="E133" s="32"/>
      <c r="F133" s="28"/>
      <c r="G133" s="25">
        <f>SUM(G134)</f>
        <v>1000000</v>
      </c>
    </row>
    <row r="134" spans="1:7" ht="30">
      <c r="A134" s="39" t="s">
        <v>719</v>
      </c>
      <c r="B134" s="28" t="s">
        <v>19</v>
      </c>
      <c r="C134" s="28" t="s">
        <v>178</v>
      </c>
      <c r="D134" s="27" t="s">
        <v>194</v>
      </c>
      <c r="E134" s="30" t="s">
        <v>329</v>
      </c>
      <c r="F134" s="28"/>
      <c r="G134" s="26">
        <f>SUM(G135)</f>
        <v>1000000</v>
      </c>
    </row>
    <row r="135" spans="1:7" ht="60">
      <c r="A135" s="39" t="s">
        <v>720</v>
      </c>
      <c r="B135" s="28" t="s">
        <v>19</v>
      </c>
      <c r="C135" s="28" t="s">
        <v>178</v>
      </c>
      <c r="D135" s="27" t="s">
        <v>194</v>
      </c>
      <c r="E135" s="30" t="s">
        <v>330</v>
      </c>
      <c r="F135" s="28"/>
      <c r="G135" s="26">
        <f>SUM(G136+G139+G142)</f>
        <v>1000000</v>
      </c>
    </row>
    <row r="136" spans="1:7" ht="30">
      <c r="A136" s="39" t="s">
        <v>721</v>
      </c>
      <c r="B136" s="28" t="s">
        <v>19</v>
      </c>
      <c r="C136" s="28" t="s">
        <v>178</v>
      </c>
      <c r="D136" s="27" t="s">
        <v>194</v>
      </c>
      <c r="E136" s="30" t="s">
        <v>331</v>
      </c>
      <c r="F136" s="28"/>
      <c r="G136" s="26">
        <f>SUM(G137)</f>
        <v>793200</v>
      </c>
    </row>
    <row r="137" spans="1:7" ht="30">
      <c r="A137" s="39" t="s">
        <v>253</v>
      </c>
      <c r="B137" s="28" t="s">
        <v>19</v>
      </c>
      <c r="C137" s="28" t="s">
        <v>178</v>
      </c>
      <c r="D137" s="27" t="s">
        <v>194</v>
      </c>
      <c r="E137" s="30" t="s">
        <v>332</v>
      </c>
      <c r="F137" s="28"/>
      <c r="G137" s="26">
        <f>SUM(G138)</f>
        <v>793200</v>
      </c>
    </row>
    <row r="138" spans="1:7" ht="60">
      <c r="A138" s="35" t="s">
        <v>248</v>
      </c>
      <c r="B138" s="28" t="s">
        <v>19</v>
      </c>
      <c r="C138" s="28" t="s">
        <v>178</v>
      </c>
      <c r="D138" s="27" t="s">
        <v>194</v>
      </c>
      <c r="E138" s="30" t="s">
        <v>332</v>
      </c>
      <c r="F138" s="28" t="s">
        <v>176</v>
      </c>
      <c r="G138" s="26">
        <v>793200</v>
      </c>
    </row>
    <row r="139" spans="1:7" ht="60">
      <c r="A139" s="39" t="s">
        <v>99</v>
      </c>
      <c r="B139" s="28" t="s">
        <v>19</v>
      </c>
      <c r="C139" s="28" t="s">
        <v>178</v>
      </c>
      <c r="D139" s="27" t="s">
        <v>194</v>
      </c>
      <c r="E139" s="30" t="s">
        <v>333</v>
      </c>
      <c r="F139" s="28"/>
      <c r="G139" s="26">
        <f>SUM(G140)</f>
        <v>204800</v>
      </c>
    </row>
    <row r="140" spans="1:7" ht="45">
      <c r="A140" s="35" t="s">
        <v>25</v>
      </c>
      <c r="B140" s="28" t="s">
        <v>19</v>
      </c>
      <c r="C140" s="28" t="s">
        <v>178</v>
      </c>
      <c r="D140" s="27" t="s">
        <v>194</v>
      </c>
      <c r="E140" s="30" t="s">
        <v>23</v>
      </c>
      <c r="F140" s="28"/>
      <c r="G140" s="26">
        <f>SUM(G141)</f>
        <v>204800</v>
      </c>
    </row>
    <row r="141" spans="1:7" ht="30">
      <c r="A141" s="35" t="s">
        <v>123</v>
      </c>
      <c r="B141" s="28" t="s">
        <v>19</v>
      </c>
      <c r="C141" s="28" t="s">
        <v>178</v>
      </c>
      <c r="D141" s="27" t="s">
        <v>194</v>
      </c>
      <c r="E141" s="30" t="s">
        <v>23</v>
      </c>
      <c r="F141" s="28" t="s">
        <v>179</v>
      </c>
      <c r="G141" s="26">
        <v>204800</v>
      </c>
    </row>
    <row r="142" spans="1:7" ht="36" customHeight="1">
      <c r="A142" s="35" t="s">
        <v>334</v>
      </c>
      <c r="B142" s="28" t="s">
        <v>19</v>
      </c>
      <c r="C142" s="28" t="s">
        <v>178</v>
      </c>
      <c r="D142" s="27" t="s">
        <v>194</v>
      </c>
      <c r="E142" s="30" t="s">
        <v>335</v>
      </c>
      <c r="F142" s="28"/>
      <c r="G142" s="26">
        <f>SUM(G143)</f>
        <v>2000</v>
      </c>
    </row>
    <row r="143" spans="1:7" ht="45">
      <c r="A143" s="35" t="s">
        <v>25</v>
      </c>
      <c r="B143" s="28" t="s">
        <v>19</v>
      </c>
      <c r="C143" s="28" t="s">
        <v>178</v>
      </c>
      <c r="D143" s="27" t="s">
        <v>194</v>
      </c>
      <c r="E143" s="30" t="s">
        <v>24</v>
      </c>
      <c r="F143" s="28"/>
      <c r="G143" s="26">
        <f>SUM(G144)</f>
        <v>2000</v>
      </c>
    </row>
    <row r="144" spans="1:7" ht="30">
      <c r="A144" s="35" t="s">
        <v>123</v>
      </c>
      <c r="B144" s="28" t="s">
        <v>19</v>
      </c>
      <c r="C144" s="28" t="s">
        <v>336</v>
      </c>
      <c r="D144" s="27" t="s">
        <v>194</v>
      </c>
      <c r="E144" s="30" t="s">
        <v>24</v>
      </c>
      <c r="F144" s="28" t="s">
        <v>179</v>
      </c>
      <c r="G144" s="26">
        <v>2000</v>
      </c>
    </row>
    <row r="145" spans="1:7" ht="15">
      <c r="A145" s="38" t="s">
        <v>187</v>
      </c>
      <c r="B145" s="28" t="s">
        <v>19</v>
      </c>
      <c r="C145" s="33" t="s">
        <v>183</v>
      </c>
      <c r="D145" s="27"/>
      <c r="E145" s="32"/>
      <c r="F145" s="28"/>
      <c r="G145" s="25">
        <f>SUM(G146+G154)</f>
        <v>7243743</v>
      </c>
    </row>
    <row r="146" spans="1:7" ht="15">
      <c r="A146" s="38" t="s">
        <v>154</v>
      </c>
      <c r="B146" s="28" t="s">
        <v>19</v>
      </c>
      <c r="C146" s="33" t="s">
        <v>183</v>
      </c>
      <c r="D146" s="34" t="s">
        <v>194</v>
      </c>
      <c r="E146" s="32"/>
      <c r="F146" s="28"/>
      <c r="G146" s="25">
        <f>SUM(G148)</f>
        <v>6468765</v>
      </c>
    </row>
    <row r="147" spans="1:7" ht="42.75">
      <c r="A147" s="46" t="s">
        <v>337</v>
      </c>
      <c r="B147" s="28" t="s">
        <v>19</v>
      </c>
      <c r="C147" s="33" t="s">
        <v>183</v>
      </c>
      <c r="D147" s="34" t="s">
        <v>194</v>
      </c>
      <c r="E147" s="32" t="s">
        <v>338</v>
      </c>
      <c r="F147" s="33"/>
      <c r="G147" s="25">
        <f>SUM(G148)</f>
        <v>6468765</v>
      </c>
    </row>
    <row r="148" spans="1:7" ht="60">
      <c r="A148" s="39" t="s">
        <v>339</v>
      </c>
      <c r="B148" s="28" t="s">
        <v>19</v>
      </c>
      <c r="C148" s="28" t="s">
        <v>183</v>
      </c>
      <c r="D148" s="27" t="s">
        <v>194</v>
      </c>
      <c r="E148" s="30" t="s">
        <v>340</v>
      </c>
      <c r="F148" s="28"/>
      <c r="G148" s="26">
        <f>SUM(G149)</f>
        <v>6468765</v>
      </c>
    </row>
    <row r="149" spans="1:7" ht="30">
      <c r="A149" s="39" t="s">
        <v>341</v>
      </c>
      <c r="B149" s="28" t="s">
        <v>19</v>
      </c>
      <c r="C149" s="28" t="s">
        <v>183</v>
      </c>
      <c r="D149" s="27" t="s">
        <v>194</v>
      </c>
      <c r="E149" s="30" t="s">
        <v>342</v>
      </c>
      <c r="F149" s="28"/>
      <c r="G149" s="26">
        <f>SUM(G152+G150)</f>
        <v>6468765</v>
      </c>
    </row>
    <row r="150" spans="1:7" ht="45">
      <c r="A150" s="160" t="s">
        <v>661</v>
      </c>
      <c r="B150" s="28" t="s">
        <v>19</v>
      </c>
      <c r="C150" s="28" t="s">
        <v>183</v>
      </c>
      <c r="D150" s="27" t="s">
        <v>194</v>
      </c>
      <c r="E150" s="30" t="s">
        <v>660</v>
      </c>
      <c r="F150" s="28"/>
      <c r="G150" s="26">
        <f>SUM(G151)</f>
        <v>2262100</v>
      </c>
    </row>
    <row r="151" spans="1:7" ht="15">
      <c r="A151" s="35" t="s">
        <v>184</v>
      </c>
      <c r="B151" s="28" t="s">
        <v>19</v>
      </c>
      <c r="C151" s="28" t="s">
        <v>183</v>
      </c>
      <c r="D151" s="27" t="s">
        <v>194</v>
      </c>
      <c r="E151" s="30" t="s">
        <v>660</v>
      </c>
      <c r="F151" s="28" t="s">
        <v>242</v>
      </c>
      <c r="G151" s="26">
        <v>2262100</v>
      </c>
    </row>
    <row r="152" spans="1:7" ht="90">
      <c r="A152" s="157" t="s">
        <v>126</v>
      </c>
      <c r="B152" s="28" t="s">
        <v>19</v>
      </c>
      <c r="C152" s="28" t="s">
        <v>183</v>
      </c>
      <c r="D152" s="27" t="s">
        <v>194</v>
      </c>
      <c r="E152" s="30" t="s">
        <v>124</v>
      </c>
      <c r="F152" s="28"/>
      <c r="G152" s="26">
        <f>SUM(G153)</f>
        <v>4206665</v>
      </c>
    </row>
    <row r="153" spans="1:7" ht="30">
      <c r="A153" s="35" t="s">
        <v>267</v>
      </c>
      <c r="B153" s="28" t="s">
        <v>19</v>
      </c>
      <c r="C153" s="28" t="s">
        <v>183</v>
      </c>
      <c r="D153" s="27" t="s">
        <v>194</v>
      </c>
      <c r="E153" s="30" t="s">
        <v>124</v>
      </c>
      <c r="F153" s="28" t="s">
        <v>160</v>
      </c>
      <c r="G153" s="26">
        <v>4206665</v>
      </c>
    </row>
    <row r="154" spans="1:7" ht="15">
      <c r="A154" s="46" t="s">
        <v>225</v>
      </c>
      <c r="B154" s="28" t="s">
        <v>19</v>
      </c>
      <c r="C154" s="33" t="s">
        <v>183</v>
      </c>
      <c r="D154" s="34" t="s">
        <v>223</v>
      </c>
      <c r="E154" s="32"/>
      <c r="F154" s="33"/>
      <c r="G154" s="25">
        <f>SUM(G155+G166+G171+G180)</f>
        <v>774978</v>
      </c>
    </row>
    <row r="155" spans="1:7" ht="30">
      <c r="A155" s="39" t="s">
        <v>343</v>
      </c>
      <c r="B155" s="28" t="s">
        <v>19</v>
      </c>
      <c r="C155" s="28" t="s">
        <v>183</v>
      </c>
      <c r="D155" s="27" t="s">
        <v>223</v>
      </c>
      <c r="E155" s="30" t="s">
        <v>344</v>
      </c>
      <c r="F155" s="28"/>
      <c r="G155" s="26">
        <f>SUM(G156+G160)</f>
        <v>473000</v>
      </c>
    </row>
    <row r="156" spans="1:7" ht="60">
      <c r="A156" s="39" t="s">
        <v>81</v>
      </c>
      <c r="B156" s="28" t="s">
        <v>19</v>
      </c>
      <c r="C156" s="28" t="s">
        <v>183</v>
      </c>
      <c r="D156" s="27" t="s">
        <v>223</v>
      </c>
      <c r="E156" s="30" t="s">
        <v>40</v>
      </c>
      <c r="F156" s="28"/>
      <c r="G156" s="26">
        <f>SUM(G157)</f>
        <v>26000</v>
      </c>
    </row>
    <row r="157" spans="1:7" ht="45">
      <c r="A157" s="39" t="s">
        <v>43</v>
      </c>
      <c r="B157" s="28" t="s">
        <v>19</v>
      </c>
      <c r="C157" s="28" t="s">
        <v>183</v>
      </c>
      <c r="D157" s="27" t="s">
        <v>41</v>
      </c>
      <c r="E157" s="30" t="s">
        <v>42</v>
      </c>
      <c r="F157" s="28"/>
      <c r="G157" s="26">
        <f>SUM(G158)</f>
        <v>26000</v>
      </c>
    </row>
    <row r="158" spans="1:7" ht="30">
      <c r="A158" s="39" t="s">
        <v>71</v>
      </c>
      <c r="B158" s="28" t="s">
        <v>19</v>
      </c>
      <c r="C158" s="28" t="s">
        <v>183</v>
      </c>
      <c r="D158" s="27" t="s">
        <v>223</v>
      </c>
      <c r="E158" s="30" t="s">
        <v>72</v>
      </c>
      <c r="F158" s="28"/>
      <c r="G158" s="26">
        <f>SUM(G159)</f>
        <v>26000</v>
      </c>
    </row>
    <row r="159" spans="1:7" ht="30">
      <c r="A159" s="35" t="s">
        <v>123</v>
      </c>
      <c r="B159" s="28" t="s">
        <v>19</v>
      </c>
      <c r="C159" s="28" t="s">
        <v>183</v>
      </c>
      <c r="D159" s="27" t="s">
        <v>223</v>
      </c>
      <c r="E159" s="30" t="s">
        <v>72</v>
      </c>
      <c r="F159" s="28" t="s">
        <v>179</v>
      </c>
      <c r="G159" s="26">
        <v>26000</v>
      </c>
    </row>
    <row r="160" spans="1:7" ht="60">
      <c r="A160" s="35" t="s">
        <v>345</v>
      </c>
      <c r="B160" s="28" t="s">
        <v>19</v>
      </c>
      <c r="C160" s="28" t="s">
        <v>183</v>
      </c>
      <c r="D160" s="27" t="s">
        <v>223</v>
      </c>
      <c r="E160" s="30" t="s">
        <v>346</v>
      </c>
      <c r="F160" s="28"/>
      <c r="G160" s="26">
        <f>SUM(G161)</f>
        <v>447000</v>
      </c>
    </row>
    <row r="161" spans="1:7" ht="30">
      <c r="A161" s="35" t="s">
        <v>347</v>
      </c>
      <c r="B161" s="28" t="s">
        <v>19</v>
      </c>
      <c r="C161" s="28" t="s">
        <v>183</v>
      </c>
      <c r="D161" s="27" t="s">
        <v>223</v>
      </c>
      <c r="E161" s="30" t="s">
        <v>348</v>
      </c>
      <c r="F161" s="28"/>
      <c r="G161" s="26">
        <f>SUM(G162+G164)</f>
        <v>447000</v>
      </c>
    </row>
    <row r="162" spans="1:7" ht="15">
      <c r="A162" s="39" t="s">
        <v>349</v>
      </c>
      <c r="B162" s="28" t="s">
        <v>19</v>
      </c>
      <c r="C162" s="28" t="s">
        <v>183</v>
      </c>
      <c r="D162" s="27" t="s">
        <v>223</v>
      </c>
      <c r="E162" s="30" t="s">
        <v>350</v>
      </c>
      <c r="F162" s="28"/>
      <c r="G162" s="26">
        <f>SUM(G163)</f>
        <v>254000</v>
      </c>
    </row>
    <row r="163" spans="1:7" ht="30">
      <c r="A163" s="35" t="s">
        <v>123</v>
      </c>
      <c r="B163" s="28" t="s">
        <v>19</v>
      </c>
      <c r="C163" s="28" t="s">
        <v>183</v>
      </c>
      <c r="D163" s="27" t="s">
        <v>223</v>
      </c>
      <c r="E163" s="30" t="s">
        <v>351</v>
      </c>
      <c r="F163" s="28" t="s">
        <v>179</v>
      </c>
      <c r="G163" s="26">
        <v>254000</v>
      </c>
    </row>
    <row r="164" spans="1:7" s="1" customFormat="1" ht="15">
      <c r="A164" s="35" t="s">
        <v>352</v>
      </c>
      <c r="B164" s="28" t="s">
        <v>19</v>
      </c>
      <c r="C164" s="28" t="s">
        <v>183</v>
      </c>
      <c r="D164" s="27" t="s">
        <v>223</v>
      </c>
      <c r="E164" s="30" t="s">
        <v>353</v>
      </c>
      <c r="F164" s="28"/>
      <c r="G164" s="26">
        <f>SUM(G165)</f>
        <v>193000</v>
      </c>
    </row>
    <row r="165" spans="1:7" s="1" customFormat="1" ht="30">
      <c r="A165" s="35" t="s">
        <v>123</v>
      </c>
      <c r="B165" s="28" t="s">
        <v>19</v>
      </c>
      <c r="C165" s="28" t="s">
        <v>183</v>
      </c>
      <c r="D165" s="27" t="s">
        <v>223</v>
      </c>
      <c r="E165" s="30" t="s">
        <v>353</v>
      </c>
      <c r="F165" s="28" t="s">
        <v>179</v>
      </c>
      <c r="G165" s="26">
        <v>193000</v>
      </c>
    </row>
    <row r="166" spans="1:7" s="1" customFormat="1" ht="42.75">
      <c r="A166" s="46" t="s">
        <v>337</v>
      </c>
      <c r="B166" s="28" t="s">
        <v>19</v>
      </c>
      <c r="C166" s="33" t="s">
        <v>183</v>
      </c>
      <c r="D166" s="34" t="s">
        <v>223</v>
      </c>
      <c r="E166" s="32" t="s">
        <v>338</v>
      </c>
      <c r="F166" s="33"/>
      <c r="G166" s="25">
        <f>SUM(G167)</f>
        <v>100000</v>
      </c>
    </row>
    <row r="167" spans="1:7" s="3" customFormat="1" ht="60">
      <c r="A167" s="39" t="s">
        <v>354</v>
      </c>
      <c r="B167" s="28" t="s">
        <v>19</v>
      </c>
      <c r="C167" s="28" t="s">
        <v>183</v>
      </c>
      <c r="D167" s="27" t="s">
        <v>223</v>
      </c>
      <c r="E167" s="30" t="s">
        <v>355</v>
      </c>
      <c r="F167" s="28"/>
      <c r="G167" s="26">
        <f>SUM(G169)</f>
        <v>100000</v>
      </c>
    </row>
    <row r="168" spans="1:7" s="1" customFormat="1" ht="30">
      <c r="A168" s="39" t="s">
        <v>356</v>
      </c>
      <c r="B168" s="28" t="s">
        <v>19</v>
      </c>
      <c r="C168" s="28" t="s">
        <v>183</v>
      </c>
      <c r="D168" s="27" t="s">
        <v>223</v>
      </c>
      <c r="E168" s="30" t="s">
        <v>357</v>
      </c>
      <c r="F168" s="28"/>
      <c r="G168" s="26">
        <f>SUM(G169)</f>
        <v>100000</v>
      </c>
    </row>
    <row r="169" spans="1:7" s="1" customFormat="1" ht="30">
      <c r="A169" s="39" t="s">
        <v>224</v>
      </c>
      <c r="B169" s="28" t="s">
        <v>19</v>
      </c>
      <c r="C169" s="28" t="s">
        <v>183</v>
      </c>
      <c r="D169" s="27" t="s">
        <v>223</v>
      </c>
      <c r="E169" s="30" t="s">
        <v>358</v>
      </c>
      <c r="F169" s="28"/>
      <c r="G169" s="26">
        <f>SUM(G170)</f>
        <v>100000</v>
      </c>
    </row>
    <row r="170" spans="1:7" s="1" customFormat="1" ht="30">
      <c r="A170" s="35" t="s">
        <v>123</v>
      </c>
      <c r="B170" s="28" t="s">
        <v>19</v>
      </c>
      <c r="C170" s="28" t="s">
        <v>183</v>
      </c>
      <c r="D170" s="27" t="s">
        <v>223</v>
      </c>
      <c r="E170" s="30" t="s">
        <v>358</v>
      </c>
      <c r="F170" s="28" t="s">
        <v>179</v>
      </c>
      <c r="G170" s="26">
        <v>100000</v>
      </c>
    </row>
    <row r="171" spans="1:7" s="1" customFormat="1" ht="28.5">
      <c r="A171" s="38" t="s">
        <v>375</v>
      </c>
      <c r="B171" s="28" t="s">
        <v>19</v>
      </c>
      <c r="C171" s="33" t="s">
        <v>183</v>
      </c>
      <c r="D171" s="34" t="s">
        <v>223</v>
      </c>
      <c r="E171" s="32" t="s">
        <v>359</v>
      </c>
      <c r="F171" s="33"/>
      <c r="G171" s="25">
        <f>SUM(G172+G176)</f>
        <v>40000</v>
      </c>
    </row>
    <row r="172" spans="1:7" s="1" customFormat="1" ht="45">
      <c r="A172" s="35" t="s">
        <v>360</v>
      </c>
      <c r="B172" s="28" t="s">
        <v>19</v>
      </c>
      <c r="C172" s="28" t="s">
        <v>183</v>
      </c>
      <c r="D172" s="27" t="s">
        <v>223</v>
      </c>
      <c r="E172" s="30" t="s">
        <v>361</v>
      </c>
      <c r="F172" s="28"/>
      <c r="G172" s="26">
        <f>SUM(G173)</f>
        <v>20000</v>
      </c>
    </row>
    <row r="173" spans="1:7" ht="30">
      <c r="A173" s="35" t="s">
        <v>362</v>
      </c>
      <c r="B173" s="28" t="s">
        <v>19</v>
      </c>
      <c r="C173" s="28" t="s">
        <v>183</v>
      </c>
      <c r="D173" s="27" t="s">
        <v>223</v>
      </c>
      <c r="E173" s="30" t="s">
        <v>363</v>
      </c>
      <c r="F173" s="28"/>
      <c r="G173" s="26">
        <f>SUM(G174)</f>
        <v>20000</v>
      </c>
    </row>
    <row r="174" spans="1:7" ht="30">
      <c r="A174" s="39" t="s">
        <v>27</v>
      </c>
      <c r="B174" s="28" t="s">
        <v>19</v>
      </c>
      <c r="C174" s="28" t="s">
        <v>183</v>
      </c>
      <c r="D174" s="27" t="s">
        <v>223</v>
      </c>
      <c r="E174" s="30" t="s">
        <v>37</v>
      </c>
      <c r="F174" s="28"/>
      <c r="G174" s="26">
        <f>SUM(G175)</f>
        <v>20000</v>
      </c>
    </row>
    <row r="175" spans="1:7" ht="30">
      <c r="A175" s="35" t="s">
        <v>123</v>
      </c>
      <c r="B175" s="28" t="s">
        <v>19</v>
      </c>
      <c r="C175" s="28" t="s">
        <v>183</v>
      </c>
      <c r="D175" s="27" t="s">
        <v>223</v>
      </c>
      <c r="E175" s="30" t="s">
        <v>38</v>
      </c>
      <c r="F175" s="28" t="s">
        <v>179</v>
      </c>
      <c r="G175" s="26">
        <v>20000</v>
      </c>
    </row>
    <row r="176" spans="1:7" s="1" customFormat="1" ht="45">
      <c r="A176" s="35" t="s">
        <v>364</v>
      </c>
      <c r="B176" s="28" t="s">
        <v>19</v>
      </c>
      <c r="C176" s="28" t="s">
        <v>183</v>
      </c>
      <c r="D176" s="27" t="s">
        <v>223</v>
      </c>
      <c r="E176" s="30" t="s">
        <v>365</v>
      </c>
      <c r="F176" s="28"/>
      <c r="G176" s="26">
        <f>SUM(G178)</f>
        <v>20000</v>
      </c>
    </row>
    <row r="177" spans="1:7" ht="45">
      <c r="A177" s="35" t="s">
        <v>366</v>
      </c>
      <c r="B177" s="28" t="s">
        <v>19</v>
      </c>
      <c r="C177" s="28" t="s">
        <v>183</v>
      </c>
      <c r="D177" s="27" t="s">
        <v>223</v>
      </c>
      <c r="E177" s="30" t="s">
        <v>367</v>
      </c>
      <c r="F177" s="28"/>
      <c r="G177" s="26">
        <f>SUM(G178)</f>
        <v>20000</v>
      </c>
    </row>
    <row r="178" spans="1:7" ht="30">
      <c r="A178" s="39" t="s">
        <v>226</v>
      </c>
      <c r="B178" s="28" t="s">
        <v>19</v>
      </c>
      <c r="C178" s="28" t="s">
        <v>183</v>
      </c>
      <c r="D178" s="27" t="s">
        <v>223</v>
      </c>
      <c r="E178" s="30" t="s">
        <v>368</v>
      </c>
      <c r="F178" s="28"/>
      <c r="G178" s="26">
        <f>SUM(G179)</f>
        <v>20000</v>
      </c>
    </row>
    <row r="179" spans="1:7" ht="30">
      <c r="A179" s="35" t="s">
        <v>123</v>
      </c>
      <c r="B179" s="28" t="s">
        <v>19</v>
      </c>
      <c r="C179" s="28" t="s">
        <v>183</v>
      </c>
      <c r="D179" s="27" t="s">
        <v>223</v>
      </c>
      <c r="E179" s="30" t="s">
        <v>369</v>
      </c>
      <c r="F179" s="28" t="s">
        <v>179</v>
      </c>
      <c r="G179" s="26">
        <v>20000</v>
      </c>
    </row>
    <row r="180" spans="1:7" ht="28.5">
      <c r="A180" s="45" t="s">
        <v>211</v>
      </c>
      <c r="B180" s="28" t="s">
        <v>19</v>
      </c>
      <c r="C180" s="33" t="s">
        <v>183</v>
      </c>
      <c r="D180" s="34" t="s">
        <v>223</v>
      </c>
      <c r="E180" s="32" t="s">
        <v>298</v>
      </c>
      <c r="F180" s="28"/>
      <c r="G180" s="25">
        <f>SUM(G181)</f>
        <v>161978</v>
      </c>
    </row>
    <row r="181" spans="1:7" ht="15">
      <c r="A181" s="52" t="s">
        <v>212</v>
      </c>
      <c r="B181" s="28" t="s">
        <v>19</v>
      </c>
      <c r="C181" s="28" t="s">
        <v>183</v>
      </c>
      <c r="D181" s="27" t="s">
        <v>223</v>
      </c>
      <c r="E181" s="30" t="s">
        <v>323</v>
      </c>
      <c r="F181" s="28"/>
      <c r="G181" s="26">
        <f>SUM(G182+G184)</f>
        <v>161978</v>
      </c>
    </row>
    <row r="182" spans="1:7" ht="30">
      <c r="A182" s="160" t="s">
        <v>100</v>
      </c>
      <c r="B182" s="28" t="s">
        <v>19</v>
      </c>
      <c r="C182" s="28" t="s">
        <v>183</v>
      </c>
      <c r="D182" s="27" t="s">
        <v>223</v>
      </c>
      <c r="E182" s="30" t="s">
        <v>637</v>
      </c>
      <c r="F182" s="28"/>
      <c r="G182" s="26">
        <f>SUM(G183)</f>
        <v>118500</v>
      </c>
    </row>
    <row r="183" spans="1:7" s="3" customFormat="1" ht="15">
      <c r="A183" s="35" t="s">
        <v>184</v>
      </c>
      <c r="B183" s="28" t="s">
        <v>19</v>
      </c>
      <c r="C183" s="28" t="s">
        <v>183</v>
      </c>
      <c r="D183" s="27" t="s">
        <v>223</v>
      </c>
      <c r="E183" s="30" t="s">
        <v>637</v>
      </c>
      <c r="F183" s="28" t="s">
        <v>242</v>
      </c>
      <c r="G183" s="26">
        <v>118500</v>
      </c>
    </row>
    <row r="184" spans="1:7" s="1" customFormat="1" ht="45">
      <c r="A184" s="35" t="s">
        <v>771</v>
      </c>
      <c r="B184" s="28" t="s">
        <v>19</v>
      </c>
      <c r="C184" s="28" t="s">
        <v>183</v>
      </c>
      <c r="D184" s="27" t="s">
        <v>223</v>
      </c>
      <c r="E184" s="30" t="s">
        <v>770</v>
      </c>
      <c r="F184" s="28"/>
      <c r="G184" s="26">
        <f>SUM(G185)</f>
        <v>43478</v>
      </c>
    </row>
    <row r="185" spans="1:7" s="1" customFormat="1" ht="30">
      <c r="A185" s="35" t="s">
        <v>123</v>
      </c>
      <c r="B185" s="28" t="s">
        <v>19</v>
      </c>
      <c r="C185" s="28" t="s">
        <v>183</v>
      </c>
      <c r="D185" s="27" t="s">
        <v>223</v>
      </c>
      <c r="E185" s="30" t="s">
        <v>770</v>
      </c>
      <c r="F185" s="28" t="s">
        <v>179</v>
      </c>
      <c r="G185" s="26">
        <v>43478</v>
      </c>
    </row>
    <row r="186" spans="1:7" s="1" customFormat="1" ht="15">
      <c r="A186" s="38" t="s">
        <v>263</v>
      </c>
      <c r="B186" s="28" t="s">
        <v>19</v>
      </c>
      <c r="C186" s="33" t="s">
        <v>264</v>
      </c>
      <c r="D186" s="34"/>
      <c r="E186" s="32"/>
      <c r="F186" s="33"/>
      <c r="G186" s="25">
        <f>SUM(G187+G208)</f>
        <v>7044800</v>
      </c>
    </row>
    <row r="187" spans="1:7" s="1" customFormat="1" ht="15">
      <c r="A187" s="155" t="s">
        <v>265</v>
      </c>
      <c r="B187" s="28" t="s">
        <v>19</v>
      </c>
      <c r="C187" s="55" t="s">
        <v>264</v>
      </c>
      <c r="D187" s="56" t="s">
        <v>175</v>
      </c>
      <c r="E187" s="57"/>
      <c r="F187" s="55"/>
      <c r="G187" s="58">
        <f>SUM(G193+G203+G188)</f>
        <v>6506800</v>
      </c>
    </row>
    <row r="188" spans="1:7" s="1" customFormat="1" ht="28.5">
      <c r="A188" s="155" t="s">
        <v>52</v>
      </c>
      <c r="B188" s="28" t="s">
        <v>19</v>
      </c>
      <c r="C188" s="55" t="s">
        <v>264</v>
      </c>
      <c r="D188" s="56" t="s">
        <v>175</v>
      </c>
      <c r="E188" s="57" t="s">
        <v>51</v>
      </c>
      <c r="F188" s="55"/>
      <c r="G188" s="58">
        <f>SUM(G189)</f>
        <v>300000</v>
      </c>
    </row>
    <row r="189" spans="1:7" ht="54" customHeight="1">
      <c r="A189" s="156" t="s">
        <v>699</v>
      </c>
      <c r="B189" s="28" t="s">
        <v>19</v>
      </c>
      <c r="C189" s="139" t="s">
        <v>264</v>
      </c>
      <c r="D189" s="140" t="s">
        <v>175</v>
      </c>
      <c r="E189" s="141" t="s">
        <v>698</v>
      </c>
      <c r="F189" s="55"/>
      <c r="G189" s="142">
        <f>SUM(G190)</f>
        <v>300000</v>
      </c>
    </row>
    <row r="190" spans="1:7" ht="30">
      <c r="A190" s="156" t="s">
        <v>700</v>
      </c>
      <c r="B190" s="28" t="s">
        <v>19</v>
      </c>
      <c r="C190" s="139" t="s">
        <v>264</v>
      </c>
      <c r="D190" s="140" t="s">
        <v>175</v>
      </c>
      <c r="E190" s="141" t="s">
        <v>129</v>
      </c>
      <c r="F190" s="55"/>
      <c r="G190" s="142">
        <f>SUM(G191)</f>
        <v>300000</v>
      </c>
    </row>
    <row r="191" spans="1:7" ht="60">
      <c r="A191" s="156" t="s">
        <v>133</v>
      </c>
      <c r="B191" s="28" t="s">
        <v>19</v>
      </c>
      <c r="C191" s="139" t="s">
        <v>264</v>
      </c>
      <c r="D191" s="140" t="s">
        <v>175</v>
      </c>
      <c r="E191" s="141" t="s">
        <v>130</v>
      </c>
      <c r="F191" s="55"/>
      <c r="G191" s="142">
        <f>SUM(G192)</f>
        <v>300000</v>
      </c>
    </row>
    <row r="192" spans="1:7" ht="15">
      <c r="A192" s="156" t="s">
        <v>184</v>
      </c>
      <c r="B192" s="33" t="s">
        <v>19</v>
      </c>
      <c r="C192" s="139" t="s">
        <v>264</v>
      </c>
      <c r="D192" s="140" t="s">
        <v>175</v>
      </c>
      <c r="E192" s="141" t="s">
        <v>130</v>
      </c>
      <c r="F192" s="139" t="s">
        <v>242</v>
      </c>
      <c r="G192" s="142">
        <v>300000</v>
      </c>
    </row>
    <row r="193" spans="1:7" ht="51" customHeight="1">
      <c r="A193" s="35" t="s">
        <v>28</v>
      </c>
      <c r="B193" s="28" t="s">
        <v>19</v>
      </c>
      <c r="C193" s="28" t="s">
        <v>264</v>
      </c>
      <c r="D193" s="27" t="s">
        <v>175</v>
      </c>
      <c r="E193" s="30" t="s">
        <v>29</v>
      </c>
      <c r="F193" s="28"/>
      <c r="G193" s="26">
        <f>SUM(G194)</f>
        <v>4296800</v>
      </c>
    </row>
    <row r="194" spans="1:7" ht="75">
      <c r="A194" s="35" t="s">
        <v>30</v>
      </c>
      <c r="B194" s="28" t="s">
        <v>19</v>
      </c>
      <c r="C194" s="28" t="s">
        <v>264</v>
      </c>
      <c r="D194" s="27" t="s">
        <v>175</v>
      </c>
      <c r="E194" s="30" t="s">
        <v>31</v>
      </c>
      <c r="F194" s="28"/>
      <c r="G194" s="26">
        <f>SUM(G200+G195)</f>
        <v>4296800</v>
      </c>
    </row>
    <row r="195" spans="1:7" ht="30">
      <c r="A195" s="35" t="s">
        <v>33</v>
      </c>
      <c r="B195" s="28" t="s">
        <v>19</v>
      </c>
      <c r="C195" s="28" t="s">
        <v>264</v>
      </c>
      <c r="D195" s="27" t="s">
        <v>175</v>
      </c>
      <c r="E195" s="30" t="s">
        <v>32</v>
      </c>
      <c r="F195" s="28"/>
      <c r="G195" s="26">
        <f>SUM(G196+G198)</f>
        <v>830000</v>
      </c>
    </row>
    <row r="196" spans="1:7" ht="33.75" customHeight="1">
      <c r="A196" s="35" t="s">
        <v>113</v>
      </c>
      <c r="B196" s="28" t="s">
        <v>19</v>
      </c>
      <c r="C196" s="28" t="s">
        <v>264</v>
      </c>
      <c r="D196" s="27" t="s">
        <v>175</v>
      </c>
      <c r="E196" s="30" t="s">
        <v>114</v>
      </c>
      <c r="F196" s="28"/>
      <c r="G196" s="26">
        <f>SUM(G197)</f>
        <v>700000</v>
      </c>
    </row>
    <row r="197" spans="1:7" ht="30">
      <c r="A197" s="35" t="s">
        <v>267</v>
      </c>
      <c r="B197" s="28" t="s">
        <v>19</v>
      </c>
      <c r="C197" s="28" t="s">
        <v>264</v>
      </c>
      <c r="D197" s="27" t="s">
        <v>175</v>
      </c>
      <c r="E197" s="30" t="s">
        <v>114</v>
      </c>
      <c r="F197" s="28" t="s">
        <v>160</v>
      </c>
      <c r="G197" s="26">
        <v>700000</v>
      </c>
    </row>
    <row r="198" spans="1:7" ht="30">
      <c r="A198" s="35" t="s">
        <v>697</v>
      </c>
      <c r="B198" s="28" t="s">
        <v>19</v>
      </c>
      <c r="C198" s="28" t="s">
        <v>264</v>
      </c>
      <c r="D198" s="27" t="s">
        <v>175</v>
      </c>
      <c r="E198" s="30" t="s">
        <v>696</v>
      </c>
      <c r="F198" s="28"/>
      <c r="G198" s="26">
        <f>SUM(G199)</f>
        <v>130000</v>
      </c>
    </row>
    <row r="199" spans="1:7" s="3" customFormat="1" ht="30">
      <c r="A199" s="35" t="s">
        <v>123</v>
      </c>
      <c r="B199" s="28" t="s">
        <v>19</v>
      </c>
      <c r="C199" s="28" t="s">
        <v>264</v>
      </c>
      <c r="D199" s="27" t="s">
        <v>175</v>
      </c>
      <c r="E199" s="30" t="s">
        <v>696</v>
      </c>
      <c r="F199" s="28" t="s">
        <v>179</v>
      </c>
      <c r="G199" s="26">
        <v>130000</v>
      </c>
    </row>
    <row r="200" spans="1:7" s="1" customFormat="1" ht="93.75" customHeight="1">
      <c r="A200" s="35" t="s">
        <v>61</v>
      </c>
      <c r="B200" s="28" t="s">
        <v>19</v>
      </c>
      <c r="C200" s="28" t="s">
        <v>264</v>
      </c>
      <c r="D200" s="27" t="s">
        <v>175</v>
      </c>
      <c r="E200" s="30" t="s">
        <v>55</v>
      </c>
      <c r="F200" s="28"/>
      <c r="G200" s="26">
        <f>SUM(G201)</f>
        <v>3466800</v>
      </c>
    </row>
    <row r="201" spans="1:7" s="1" customFormat="1" ht="30">
      <c r="A201" s="35" t="s">
        <v>58</v>
      </c>
      <c r="B201" s="28" t="s">
        <v>19</v>
      </c>
      <c r="C201" s="28" t="s">
        <v>264</v>
      </c>
      <c r="D201" s="27" t="s">
        <v>175</v>
      </c>
      <c r="E201" s="30" t="s">
        <v>57</v>
      </c>
      <c r="F201" s="28"/>
      <c r="G201" s="26">
        <f>SUM(G202)</f>
        <v>3466800</v>
      </c>
    </row>
    <row r="202" spans="1:7" s="1" customFormat="1" ht="15">
      <c r="A202" s="35" t="s">
        <v>184</v>
      </c>
      <c r="B202" s="28" t="s">
        <v>19</v>
      </c>
      <c r="C202" s="28" t="s">
        <v>264</v>
      </c>
      <c r="D202" s="27" t="s">
        <v>175</v>
      </c>
      <c r="E202" s="30" t="s">
        <v>57</v>
      </c>
      <c r="F202" s="28" t="s">
        <v>242</v>
      </c>
      <c r="G202" s="26">
        <v>3466800</v>
      </c>
    </row>
    <row r="203" spans="1:7" s="1" customFormat="1" ht="28.5">
      <c r="A203" s="38" t="s">
        <v>693</v>
      </c>
      <c r="B203" s="28" t="s">
        <v>19</v>
      </c>
      <c r="C203" s="33" t="s">
        <v>264</v>
      </c>
      <c r="D203" s="34" t="s">
        <v>175</v>
      </c>
      <c r="E203" s="32" t="s">
        <v>690</v>
      </c>
      <c r="F203" s="33"/>
      <c r="G203" s="25">
        <f>SUM(G204)</f>
        <v>1910000</v>
      </c>
    </row>
    <row r="204" spans="1:7" s="1" customFormat="1" ht="45">
      <c r="A204" s="35" t="s">
        <v>694</v>
      </c>
      <c r="B204" s="28" t="s">
        <v>19</v>
      </c>
      <c r="C204" s="28" t="s">
        <v>264</v>
      </c>
      <c r="D204" s="27" t="s">
        <v>175</v>
      </c>
      <c r="E204" s="30" t="s">
        <v>691</v>
      </c>
      <c r="F204" s="28"/>
      <c r="G204" s="26">
        <f>SUM(G205)</f>
        <v>1910000</v>
      </c>
    </row>
    <row r="205" spans="1:7" s="1" customFormat="1" ht="30">
      <c r="A205" s="35" t="s">
        <v>695</v>
      </c>
      <c r="B205" s="28" t="s">
        <v>19</v>
      </c>
      <c r="C205" s="28" t="s">
        <v>264</v>
      </c>
      <c r="D205" s="27" t="s">
        <v>175</v>
      </c>
      <c r="E205" s="30" t="s">
        <v>692</v>
      </c>
      <c r="F205" s="28"/>
      <c r="G205" s="26">
        <f>SUM(G206)</f>
        <v>1910000</v>
      </c>
    </row>
    <row r="206" spans="1:7" s="1" customFormat="1" ht="45">
      <c r="A206" s="35" t="s">
        <v>713</v>
      </c>
      <c r="B206" s="28" t="s">
        <v>19</v>
      </c>
      <c r="C206" s="28" t="s">
        <v>264</v>
      </c>
      <c r="D206" s="27" t="s">
        <v>175</v>
      </c>
      <c r="E206" s="30" t="s">
        <v>761</v>
      </c>
      <c r="F206" s="28"/>
      <c r="G206" s="26">
        <f>SUM(G207)</f>
        <v>1910000</v>
      </c>
    </row>
    <row r="207" spans="1:7" ht="30">
      <c r="A207" s="35" t="s">
        <v>267</v>
      </c>
      <c r="B207" s="28" t="s">
        <v>19</v>
      </c>
      <c r="C207" s="28" t="s">
        <v>264</v>
      </c>
      <c r="D207" s="27" t="s">
        <v>175</v>
      </c>
      <c r="E207" s="30" t="s">
        <v>761</v>
      </c>
      <c r="F207" s="28" t="s">
        <v>160</v>
      </c>
      <c r="G207" s="26">
        <v>1910000</v>
      </c>
    </row>
    <row r="208" spans="1:7" ht="15">
      <c r="A208" s="38" t="s">
        <v>59</v>
      </c>
      <c r="B208" s="28" t="s">
        <v>19</v>
      </c>
      <c r="C208" s="33" t="s">
        <v>264</v>
      </c>
      <c r="D208" s="34" t="s">
        <v>264</v>
      </c>
      <c r="E208" s="30"/>
      <c r="F208" s="28"/>
      <c r="G208" s="25">
        <f>SUM(G209)</f>
        <v>538000</v>
      </c>
    </row>
    <row r="209" spans="1:7" ht="51" customHeight="1">
      <c r="A209" s="35" t="s">
        <v>28</v>
      </c>
      <c r="B209" s="28" t="s">
        <v>19</v>
      </c>
      <c r="C209" s="28" t="s">
        <v>264</v>
      </c>
      <c r="D209" s="27" t="s">
        <v>264</v>
      </c>
      <c r="E209" s="30" t="s">
        <v>29</v>
      </c>
      <c r="F209" s="28"/>
      <c r="G209" s="26">
        <f>SUM(G210+G214)</f>
        <v>538000</v>
      </c>
    </row>
    <row r="210" spans="1:7" ht="75">
      <c r="A210" s="35" t="s">
        <v>36</v>
      </c>
      <c r="B210" s="28" t="s">
        <v>19</v>
      </c>
      <c r="C210" s="28" t="s">
        <v>264</v>
      </c>
      <c r="D210" s="27" t="s">
        <v>264</v>
      </c>
      <c r="E210" s="30" t="s">
        <v>35</v>
      </c>
      <c r="F210" s="28"/>
      <c r="G210" s="26">
        <f>SUM(G211)</f>
        <v>118500</v>
      </c>
    </row>
    <row r="211" spans="1:7" ht="135" customHeight="1">
      <c r="A211" s="35" t="s">
        <v>53</v>
      </c>
      <c r="B211" s="28" t="s">
        <v>19</v>
      </c>
      <c r="C211" s="28" t="s">
        <v>264</v>
      </c>
      <c r="D211" s="27" t="s">
        <v>264</v>
      </c>
      <c r="E211" s="30" t="s">
        <v>54</v>
      </c>
      <c r="F211" s="28"/>
      <c r="G211" s="26">
        <f>SUM(G212)</f>
        <v>118500</v>
      </c>
    </row>
    <row r="212" spans="1:7" ht="30">
      <c r="A212" s="35" t="s">
        <v>100</v>
      </c>
      <c r="B212" s="28" t="s">
        <v>19</v>
      </c>
      <c r="C212" s="28" t="s">
        <v>264</v>
      </c>
      <c r="D212" s="27" t="s">
        <v>264</v>
      </c>
      <c r="E212" s="30" t="s">
        <v>62</v>
      </c>
      <c r="F212" s="28"/>
      <c r="G212" s="26">
        <f>SUM(G213)</f>
        <v>118500</v>
      </c>
    </row>
    <row r="213" spans="1:7" ht="15">
      <c r="A213" s="35" t="s">
        <v>184</v>
      </c>
      <c r="B213" s="28" t="s">
        <v>19</v>
      </c>
      <c r="C213" s="28" t="s">
        <v>264</v>
      </c>
      <c r="D213" s="27" t="s">
        <v>264</v>
      </c>
      <c r="E213" s="30" t="s">
        <v>62</v>
      </c>
      <c r="F213" s="28" t="s">
        <v>242</v>
      </c>
      <c r="G213" s="26">
        <v>118500</v>
      </c>
    </row>
    <row r="214" spans="1:7" ht="75">
      <c r="A214" s="35" t="s">
        <v>30</v>
      </c>
      <c r="B214" s="28" t="s">
        <v>19</v>
      </c>
      <c r="C214" s="28" t="s">
        <v>264</v>
      </c>
      <c r="D214" s="27" t="s">
        <v>264</v>
      </c>
      <c r="E214" s="30" t="s">
        <v>31</v>
      </c>
      <c r="F214" s="28"/>
      <c r="G214" s="26">
        <f>SUM(G215)</f>
        <v>419500</v>
      </c>
    </row>
    <row r="215" spans="1:7" s="3" customFormat="1" ht="95.25" customHeight="1">
      <c r="A215" s="35" t="s">
        <v>56</v>
      </c>
      <c r="B215" s="28" t="s">
        <v>19</v>
      </c>
      <c r="C215" s="28" t="s">
        <v>264</v>
      </c>
      <c r="D215" s="27" t="s">
        <v>264</v>
      </c>
      <c r="E215" s="30" t="s">
        <v>55</v>
      </c>
      <c r="F215" s="28"/>
      <c r="G215" s="26">
        <f>SUM(G216)</f>
        <v>419500</v>
      </c>
    </row>
    <row r="216" spans="1:7" s="3" customFormat="1" ht="30">
      <c r="A216" s="35" t="s">
        <v>100</v>
      </c>
      <c r="B216" s="28" t="s">
        <v>19</v>
      </c>
      <c r="C216" s="28" t="s">
        <v>264</v>
      </c>
      <c r="D216" s="27" t="s">
        <v>264</v>
      </c>
      <c r="E216" s="30" t="s">
        <v>63</v>
      </c>
      <c r="F216" s="28"/>
      <c r="G216" s="26">
        <f>SUM(G217)</f>
        <v>419500</v>
      </c>
    </row>
    <row r="217" spans="1:7" ht="15">
      <c r="A217" s="35" t="s">
        <v>184</v>
      </c>
      <c r="B217" s="28" t="s">
        <v>19</v>
      </c>
      <c r="C217" s="28" t="s">
        <v>264</v>
      </c>
      <c r="D217" s="27" t="s">
        <v>264</v>
      </c>
      <c r="E217" s="30" t="s">
        <v>63</v>
      </c>
      <c r="F217" s="28" t="s">
        <v>242</v>
      </c>
      <c r="G217" s="26">
        <v>419500</v>
      </c>
    </row>
    <row r="218" spans="1:7" ht="15">
      <c r="A218" s="38" t="s">
        <v>188</v>
      </c>
      <c r="B218" s="28" t="s">
        <v>19</v>
      </c>
      <c r="C218" s="33" t="s">
        <v>190</v>
      </c>
      <c r="D218" s="32"/>
      <c r="E218" s="32"/>
      <c r="F218" s="28"/>
      <c r="G218" s="25">
        <f>SUM(G219+G235+G269+G280+G261)</f>
        <v>291697626</v>
      </c>
    </row>
    <row r="219" spans="1:7" ht="15">
      <c r="A219" s="38" t="s">
        <v>189</v>
      </c>
      <c r="B219" s="28" t="s">
        <v>19</v>
      </c>
      <c r="C219" s="33" t="s">
        <v>190</v>
      </c>
      <c r="D219" s="33" t="s">
        <v>173</v>
      </c>
      <c r="E219" s="32"/>
      <c r="F219" s="28"/>
      <c r="G219" s="25">
        <f>SUM(G220)</f>
        <v>56307365</v>
      </c>
    </row>
    <row r="220" spans="1:7" ht="32.25" customHeight="1">
      <c r="A220" s="35" t="s">
        <v>775</v>
      </c>
      <c r="B220" s="28" t="s">
        <v>19</v>
      </c>
      <c r="C220" s="28" t="s">
        <v>190</v>
      </c>
      <c r="D220" s="28" t="s">
        <v>173</v>
      </c>
      <c r="E220" s="30" t="s">
        <v>376</v>
      </c>
      <c r="F220" s="28"/>
      <c r="G220" s="26">
        <f>SUM(G221+G228)</f>
        <v>56307365</v>
      </c>
    </row>
    <row r="221" spans="1:7" ht="65.25" customHeight="1">
      <c r="A221" s="35" t="s">
        <v>782</v>
      </c>
      <c r="B221" s="28" t="s">
        <v>19</v>
      </c>
      <c r="C221" s="28" t="s">
        <v>190</v>
      </c>
      <c r="D221" s="28" t="s">
        <v>173</v>
      </c>
      <c r="E221" s="30" t="s">
        <v>451</v>
      </c>
      <c r="F221" s="28"/>
      <c r="G221" s="26">
        <f>SUM(G222)</f>
        <v>18887355</v>
      </c>
    </row>
    <row r="222" spans="1:7" ht="48.75" customHeight="1">
      <c r="A222" s="35" t="s">
        <v>455</v>
      </c>
      <c r="B222" s="28" t="s">
        <v>19</v>
      </c>
      <c r="C222" s="28" t="s">
        <v>190</v>
      </c>
      <c r="D222" s="28" t="s">
        <v>173</v>
      </c>
      <c r="E222" s="30" t="s">
        <v>458</v>
      </c>
      <c r="F222" s="28"/>
      <c r="G222" s="26">
        <f>SUM(G223+G226)</f>
        <v>18887355</v>
      </c>
    </row>
    <row r="223" spans="1:7" ht="30">
      <c r="A223" s="35" t="s">
        <v>253</v>
      </c>
      <c r="B223" s="28" t="s">
        <v>19</v>
      </c>
      <c r="C223" s="28" t="s">
        <v>190</v>
      </c>
      <c r="D223" s="28" t="s">
        <v>173</v>
      </c>
      <c r="E223" s="30" t="s">
        <v>459</v>
      </c>
      <c r="F223" s="28"/>
      <c r="G223" s="26">
        <f>SUM(G224:G225)</f>
        <v>18839145</v>
      </c>
    </row>
    <row r="224" spans="1:7" ht="30">
      <c r="A224" s="35" t="s">
        <v>123</v>
      </c>
      <c r="B224" s="28" t="s">
        <v>19</v>
      </c>
      <c r="C224" s="28" t="s">
        <v>190</v>
      </c>
      <c r="D224" s="28" t="s">
        <v>173</v>
      </c>
      <c r="E224" s="30" t="s">
        <v>457</v>
      </c>
      <c r="F224" s="28" t="s">
        <v>179</v>
      </c>
      <c r="G224" s="26">
        <v>17814806</v>
      </c>
    </row>
    <row r="225" spans="1:7" ht="15">
      <c r="A225" s="35" t="s">
        <v>181</v>
      </c>
      <c r="B225" s="28" t="s">
        <v>19</v>
      </c>
      <c r="C225" s="28" t="s">
        <v>190</v>
      </c>
      <c r="D225" s="28" t="s">
        <v>173</v>
      </c>
      <c r="E225" s="30" t="s">
        <v>457</v>
      </c>
      <c r="F225" s="28" t="s">
        <v>180</v>
      </c>
      <c r="G225" s="26">
        <v>1024339</v>
      </c>
    </row>
    <row r="226" spans="1:7" ht="30">
      <c r="A226" s="157" t="s">
        <v>115</v>
      </c>
      <c r="B226" s="28" t="s">
        <v>19</v>
      </c>
      <c r="C226" s="28" t="s">
        <v>190</v>
      </c>
      <c r="D226" s="28" t="s">
        <v>173</v>
      </c>
      <c r="E226" s="30" t="s">
        <v>116</v>
      </c>
      <c r="F226" s="28"/>
      <c r="G226" s="26">
        <f>SUM(G227)</f>
        <v>48210</v>
      </c>
    </row>
    <row r="227" spans="1:7" ht="60">
      <c r="A227" s="35" t="s">
        <v>248</v>
      </c>
      <c r="B227" s="28" t="s">
        <v>19</v>
      </c>
      <c r="C227" s="28" t="s">
        <v>190</v>
      </c>
      <c r="D227" s="28" t="s">
        <v>173</v>
      </c>
      <c r="E227" s="30" t="s">
        <v>116</v>
      </c>
      <c r="F227" s="28" t="s">
        <v>176</v>
      </c>
      <c r="G227" s="26">
        <v>48210</v>
      </c>
    </row>
    <row r="228" spans="1:7" ht="54" customHeight="1">
      <c r="A228" s="35" t="s">
        <v>776</v>
      </c>
      <c r="B228" s="28" t="s">
        <v>19</v>
      </c>
      <c r="C228" s="28" t="s">
        <v>190</v>
      </c>
      <c r="D228" s="28" t="s">
        <v>173</v>
      </c>
      <c r="E228" s="30" t="s">
        <v>377</v>
      </c>
      <c r="F228" s="28"/>
      <c r="G228" s="26">
        <f>SUM(G229)</f>
        <v>37420010</v>
      </c>
    </row>
    <row r="229" spans="1:7" ht="30">
      <c r="A229" s="35" t="s">
        <v>379</v>
      </c>
      <c r="B229" s="28" t="s">
        <v>19</v>
      </c>
      <c r="C229" s="28" t="s">
        <v>190</v>
      </c>
      <c r="D229" s="28" t="s">
        <v>173</v>
      </c>
      <c r="E229" s="30" t="s">
        <v>378</v>
      </c>
      <c r="F229" s="28"/>
      <c r="G229" s="26">
        <f>SUM(G230+G233)</f>
        <v>37420010</v>
      </c>
    </row>
    <row r="230" spans="1:7" ht="90">
      <c r="A230" s="35" t="s">
        <v>643</v>
      </c>
      <c r="B230" s="28" t="s">
        <v>19</v>
      </c>
      <c r="C230" s="28" t="s">
        <v>190</v>
      </c>
      <c r="D230" s="28" t="s">
        <v>173</v>
      </c>
      <c r="E230" s="30" t="s">
        <v>448</v>
      </c>
      <c r="F230" s="28"/>
      <c r="G230" s="26">
        <f>SUM(G231:G232)</f>
        <v>27205710</v>
      </c>
    </row>
    <row r="231" spans="1:7" ht="60">
      <c r="A231" s="35" t="s">
        <v>248</v>
      </c>
      <c r="B231" s="28" t="s">
        <v>19</v>
      </c>
      <c r="C231" s="28" t="s">
        <v>190</v>
      </c>
      <c r="D231" s="28" t="s">
        <v>173</v>
      </c>
      <c r="E231" s="30" t="s">
        <v>448</v>
      </c>
      <c r="F231" s="28" t="s">
        <v>176</v>
      </c>
      <c r="G231" s="26">
        <v>27044951</v>
      </c>
    </row>
    <row r="232" spans="1:7" ht="30">
      <c r="A232" s="35" t="s">
        <v>123</v>
      </c>
      <c r="B232" s="28" t="s">
        <v>19</v>
      </c>
      <c r="C232" s="28" t="s">
        <v>190</v>
      </c>
      <c r="D232" s="28" t="s">
        <v>173</v>
      </c>
      <c r="E232" s="30" t="s">
        <v>449</v>
      </c>
      <c r="F232" s="28" t="s">
        <v>179</v>
      </c>
      <c r="G232" s="26">
        <v>160759</v>
      </c>
    </row>
    <row r="233" spans="1:7" ht="30">
      <c r="A233" s="35" t="s">
        <v>253</v>
      </c>
      <c r="B233" s="28" t="s">
        <v>19</v>
      </c>
      <c r="C233" s="28" t="s">
        <v>190</v>
      </c>
      <c r="D233" s="28" t="s">
        <v>173</v>
      </c>
      <c r="E233" s="30" t="s">
        <v>469</v>
      </c>
      <c r="F233" s="28"/>
      <c r="G233" s="26">
        <f>SUM(G234:G234)</f>
        <v>10214300</v>
      </c>
    </row>
    <row r="234" spans="1:7" ht="60">
      <c r="A234" s="35" t="s">
        <v>248</v>
      </c>
      <c r="B234" s="28" t="s">
        <v>19</v>
      </c>
      <c r="C234" s="28" t="s">
        <v>190</v>
      </c>
      <c r="D234" s="28" t="s">
        <v>173</v>
      </c>
      <c r="E234" s="30" t="s">
        <v>469</v>
      </c>
      <c r="F234" s="28" t="s">
        <v>176</v>
      </c>
      <c r="G234" s="26">
        <v>10214300</v>
      </c>
    </row>
    <row r="235" spans="1:7" ht="15">
      <c r="A235" s="38" t="s">
        <v>191</v>
      </c>
      <c r="B235" s="28" t="s">
        <v>19</v>
      </c>
      <c r="C235" s="33" t="s">
        <v>190</v>
      </c>
      <c r="D235" s="33" t="s">
        <v>175</v>
      </c>
      <c r="E235" s="32"/>
      <c r="F235" s="28"/>
      <c r="G235" s="25">
        <f>SUM(G236+G249)</f>
        <v>210761958</v>
      </c>
    </row>
    <row r="236" spans="1:7" ht="37.5" customHeight="1">
      <c r="A236" s="35" t="s">
        <v>435</v>
      </c>
      <c r="B236" s="28" t="s">
        <v>19</v>
      </c>
      <c r="C236" s="28" t="s">
        <v>190</v>
      </c>
      <c r="D236" s="28" t="s">
        <v>175</v>
      </c>
      <c r="E236" s="30" t="s">
        <v>376</v>
      </c>
      <c r="F236" s="28"/>
      <c r="G236" s="26">
        <f>SUM(G237+G254)</f>
        <v>210731958</v>
      </c>
    </row>
    <row r="237" spans="1:7" ht="60">
      <c r="A237" s="35" t="s">
        <v>450</v>
      </c>
      <c r="B237" s="28" t="s">
        <v>19</v>
      </c>
      <c r="C237" s="28" t="s">
        <v>269</v>
      </c>
      <c r="D237" s="28" t="s">
        <v>175</v>
      </c>
      <c r="E237" s="30" t="s">
        <v>451</v>
      </c>
      <c r="F237" s="28"/>
      <c r="G237" s="26">
        <f>SUM(G238)</f>
        <v>48816920</v>
      </c>
    </row>
    <row r="238" spans="1:7" ht="46.5" customHeight="1">
      <c r="A238" s="35" t="s">
        <v>455</v>
      </c>
      <c r="B238" s="28" t="s">
        <v>19</v>
      </c>
      <c r="C238" s="28" t="s">
        <v>190</v>
      </c>
      <c r="D238" s="28" t="s">
        <v>175</v>
      </c>
      <c r="E238" s="30" t="s">
        <v>458</v>
      </c>
      <c r="F238" s="28"/>
      <c r="G238" s="26">
        <f>SUM(G239+G244+G247+G242)</f>
        <v>48816920</v>
      </c>
    </row>
    <row r="239" spans="1:7" ht="30">
      <c r="A239" s="35" t="s">
        <v>253</v>
      </c>
      <c r="B239" s="28" t="s">
        <v>19</v>
      </c>
      <c r="C239" s="28" t="s">
        <v>190</v>
      </c>
      <c r="D239" s="28" t="s">
        <v>175</v>
      </c>
      <c r="E239" s="30" t="s">
        <v>459</v>
      </c>
      <c r="F239" s="28"/>
      <c r="G239" s="26">
        <f>SUM(G240:G241)</f>
        <v>41942863</v>
      </c>
    </row>
    <row r="240" spans="1:7" ht="30">
      <c r="A240" s="35" t="s">
        <v>123</v>
      </c>
      <c r="B240" s="28" t="s">
        <v>19</v>
      </c>
      <c r="C240" s="28" t="s">
        <v>190</v>
      </c>
      <c r="D240" s="28" t="s">
        <v>175</v>
      </c>
      <c r="E240" s="30" t="s">
        <v>459</v>
      </c>
      <c r="F240" s="28" t="s">
        <v>179</v>
      </c>
      <c r="G240" s="26">
        <v>39204266</v>
      </c>
    </row>
    <row r="241" spans="1:7" ht="15">
      <c r="A241" s="35" t="s">
        <v>181</v>
      </c>
      <c r="B241" s="28" t="s">
        <v>19</v>
      </c>
      <c r="C241" s="28" t="s">
        <v>190</v>
      </c>
      <c r="D241" s="28" t="s">
        <v>175</v>
      </c>
      <c r="E241" s="30" t="s">
        <v>459</v>
      </c>
      <c r="F241" s="28" t="s">
        <v>180</v>
      </c>
      <c r="G241" s="26">
        <v>2738597</v>
      </c>
    </row>
    <row r="242" spans="1:7" ht="30">
      <c r="A242" s="157" t="s">
        <v>135</v>
      </c>
      <c r="B242" s="28" t="s">
        <v>19</v>
      </c>
      <c r="C242" s="28" t="s">
        <v>190</v>
      </c>
      <c r="D242" s="28" t="s">
        <v>175</v>
      </c>
      <c r="E242" s="30" t="s">
        <v>134</v>
      </c>
      <c r="F242" s="28"/>
      <c r="G242" s="26">
        <f>SUM(G243)</f>
        <v>1800000</v>
      </c>
    </row>
    <row r="243" spans="1:7" ht="30">
      <c r="A243" s="35" t="s">
        <v>123</v>
      </c>
      <c r="B243" s="28" t="s">
        <v>19</v>
      </c>
      <c r="C243" s="28" t="s">
        <v>190</v>
      </c>
      <c r="D243" s="28" t="s">
        <v>175</v>
      </c>
      <c r="E243" s="30" t="s">
        <v>134</v>
      </c>
      <c r="F243" s="28" t="s">
        <v>179</v>
      </c>
      <c r="G243" s="26">
        <v>1800000</v>
      </c>
    </row>
    <row r="244" spans="1:7" ht="30">
      <c r="A244" s="157" t="s">
        <v>115</v>
      </c>
      <c r="B244" s="28" t="s">
        <v>19</v>
      </c>
      <c r="C244" s="28" t="s">
        <v>190</v>
      </c>
      <c r="D244" s="28" t="s">
        <v>175</v>
      </c>
      <c r="E244" s="30" t="s">
        <v>116</v>
      </c>
      <c r="F244" s="28"/>
      <c r="G244" s="26">
        <f>SUM(G245:G246)</f>
        <v>1459057</v>
      </c>
    </row>
    <row r="245" spans="1:7" ht="60">
      <c r="A245" s="35" t="s">
        <v>248</v>
      </c>
      <c r="B245" s="28" t="s">
        <v>19</v>
      </c>
      <c r="C245" s="28" t="s">
        <v>190</v>
      </c>
      <c r="D245" s="28" t="s">
        <v>175</v>
      </c>
      <c r="E245" s="30" t="s">
        <v>116</v>
      </c>
      <c r="F245" s="28" t="s">
        <v>176</v>
      </c>
      <c r="G245" s="26">
        <v>1368025</v>
      </c>
    </row>
    <row r="246" spans="1:7" ht="15">
      <c r="A246" s="35" t="s">
        <v>202</v>
      </c>
      <c r="B246" s="28" t="s">
        <v>19</v>
      </c>
      <c r="C246" s="28" t="s">
        <v>190</v>
      </c>
      <c r="D246" s="28" t="s">
        <v>175</v>
      </c>
      <c r="E246" s="30" t="s">
        <v>116</v>
      </c>
      <c r="F246" s="28" t="s">
        <v>201</v>
      </c>
      <c r="G246" s="26">
        <v>91032</v>
      </c>
    </row>
    <row r="247" spans="1:7" ht="69" customHeight="1">
      <c r="A247" s="161" t="s">
        <v>118</v>
      </c>
      <c r="B247" s="28" t="s">
        <v>19</v>
      </c>
      <c r="C247" s="28" t="s">
        <v>190</v>
      </c>
      <c r="D247" s="28" t="s">
        <v>175</v>
      </c>
      <c r="E247" s="30" t="s">
        <v>119</v>
      </c>
      <c r="F247" s="28"/>
      <c r="G247" s="26">
        <f>SUM(G248)</f>
        <v>3615000</v>
      </c>
    </row>
    <row r="248" spans="1:7" ht="30">
      <c r="A248" s="35" t="s">
        <v>123</v>
      </c>
      <c r="B248" s="28" t="s">
        <v>19</v>
      </c>
      <c r="C248" s="28" t="s">
        <v>190</v>
      </c>
      <c r="D248" s="28" t="s">
        <v>175</v>
      </c>
      <c r="E248" s="30" t="s">
        <v>120</v>
      </c>
      <c r="F248" s="28" t="s">
        <v>179</v>
      </c>
      <c r="G248" s="26">
        <v>3615000</v>
      </c>
    </row>
    <row r="249" spans="1:7" ht="45">
      <c r="A249" s="35" t="s">
        <v>91</v>
      </c>
      <c r="B249" s="28" t="s">
        <v>19</v>
      </c>
      <c r="C249" s="28" t="s">
        <v>190</v>
      </c>
      <c r="D249" s="28" t="s">
        <v>175</v>
      </c>
      <c r="E249" s="30" t="s">
        <v>89</v>
      </c>
      <c r="F249" s="28"/>
      <c r="G249" s="26">
        <f>SUM(G250)</f>
        <v>30000</v>
      </c>
    </row>
    <row r="250" spans="1:7" ht="45">
      <c r="A250" s="35" t="s">
        <v>92</v>
      </c>
      <c r="B250" s="28" t="s">
        <v>19</v>
      </c>
      <c r="C250" s="28" t="s">
        <v>190</v>
      </c>
      <c r="D250" s="28" t="s">
        <v>175</v>
      </c>
      <c r="E250" s="30" t="s">
        <v>90</v>
      </c>
      <c r="F250" s="28"/>
      <c r="G250" s="26">
        <f>SUM(G251)</f>
        <v>30000</v>
      </c>
    </row>
    <row r="251" spans="1:7" ht="30">
      <c r="A251" s="39" t="s">
        <v>94</v>
      </c>
      <c r="B251" s="28" t="s">
        <v>19</v>
      </c>
      <c r="C251" s="28" t="s">
        <v>190</v>
      </c>
      <c r="D251" s="28" t="s">
        <v>175</v>
      </c>
      <c r="E251" s="30" t="s">
        <v>93</v>
      </c>
      <c r="F251" s="28"/>
      <c r="G251" s="26">
        <f>SUM(G253)</f>
        <v>30000</v>
      </c>
    </row>
    <row r="252" spans="1:7" ht="15">
      <c r="A252" s="39" t="s">
        <v>96</v>
      </c>
      <c r="B252" s="28" t="s">
        <v>19</v>
      </c>
      <c r="C252" s="28" t="s">
        <v>190</v>
      </c>
      <c r="D252" s="28" t="s">
        <v>175</v>
      </c>
      <c r="E252" s="30" t="s">
        <v>95</v>
      </c>
      <c r="F252" s="28"/>
      <c r="G252" s="26">
        <f>SUM(G253)</f>
        <v>30000</v>
      </c>
    </row>
    <row r="253" spans="1:7" ht="30">
      <c r="A253" s="35" t="s">
        <v>123</v>
      </c>
      <c r="B253" s="28" t="s">
        <v>19</v>
      </c>
      <c r="C253" s="28" t="s">
        <v>190</v>
      </c>
      <c r="D253" s="28" t="s">
        <v>175</v>
      </c>
      <c r="E253" s="30" t="s">
        <v>95</v>
      </c>
      <c r="F253" s="28" t="s">
        <v>179</v>
      </c>
      <c r="G253" s="26">
        <v>30000</v>
      </c>
    </row>
    <row r="254" spans="1:7" ht="50.25" customHeight="1">
      <c r="A254" s="38" t="s">
        <v>779</v>
      </c>
      <c r="B254" s="28" t="s">
        <v>19</v>
      </c>
      <c r="C254" s="33" t="s">
        <v>190</v>
      </c>
      <c r="D254" s="33" t="s">
        <v>175</v>
      </c>
      <c r="E254" s="32" t="s">
        <v>377</v>
      </c>
      <c r="F254" s="33"/>
      <c r="G254" s="25">
        <f>SUM(G255)</f>
        <v>161915038</v>
      </c>
    </row>
    <row r="255" spans="1:7" ht="30">
      <c r="A255" s="35" t="s">
        <v>460</v>
      </c>
      <c r="B255" s="28" t="s">
        <v>19</v>
      </c>
      <c r="C255" s="28" t="s">
        <v>190</v>
      </c>
      <c r="D255" s="28" t="s">
        <v>175</v>
      </c>
      <c r="E255" s="30" t="s">
        <v>456</v>
      </c>
      <c r="F255" s="28"/>
      <c r="G255" s="26">
        <f>SUM(G256+G259)</f>
        <v>161915038</v>
      </c>
    </row>
    <row r="256" spans="1:7" ht="105">
      <c r="A256" s="35" t="s">
        <v>644</v>
      </c>
      <c r="B256" s="28" t="s">
        <v>19</v>
      </c>
      <c r="C256" s="28" t="s">
        <v>190</v>
      </c>
      <c r="D256" s="28" t="s">
        <v>175</v>
      </c>
      <c r="E256" s="30" t="s">
        <v>461</v>
      </c>
      <c r="F256" s="28"/>
      <c r="G256" s="26">
        <f>SUM(G257:G258)</f>
        <v>159630837</v>
      </c>
    </row>
    <row r="257" spans="1:7" ht="60">
      <c r="A257" s="35" t="s">
        <v>248</v>
      </c>
      <c r="B257" s="28" t="s">
        <v>19</v>
      </c>
      <c r="C257" s="28" t="s">
        <v>190</v>
      </c>
      <c r="D257" s="28" t="s">
        <v>175</v>
      </c>
      <c r="E257" s="30" t="s">
        <v>462</v>
      </c>
      <c r="F257" s="28" t="s">
        <v>176</v>
      </c>
      <c r="G257" s="26">
        <v>152960660</v>
      </c>
    </row>
    <row r="258" spans="1:7" ht="30">
      <c r="A258" s="35" t="s">
        <v>123</v>
      </c>
      <c r="B258" s="28" t="s">
        <v>19</v>
      </c>
      <c r="C258" s="28" t="s">
        <v>190</v>
      </c>
      <c r="D258" s="28" t="s">
        <v>175</v>
      </c>
      <c r="E258" s="30" t="s">
        <v>462</v>
      </c>
      <c r="F258" s="28" t="s">
        <v>179</v>
      </c>
      <c r="G258" s="26">
        <v>6670177</v>
      </c>
    </row>
    <row r="259" spans="1:7" ht="15">
      <c r="A259" s="35" t="s">
        <v>268</v>
      </c>
      <c r="B259" s="28" t="s">
        <v>19</v>
      </c>
      <c r="C259" s="28" t="s">
        <v>190</v>
      </c>
      <c r="D259" s="28" t="s">
        <v>175</v>
      </c>
      <c r="E259" s="30" t="s">
        <v>463</v>
      </c>
      <c r="F259" s="28"/>
      <c r="G259" s="26">
        <f>SUM(G260)</f>
        <v>2284201</v>
      </c>
    </row>
    <row r="260" spans="1:7" ht="60">
      <c r="A260" s="35" t="s">
        <v>248</v>
      </c>
      <c r="B260" s="28" t="s">
        <v>19</v>
      </c>
      <c r="C260" s="28" t="s">
        <v>190</v>
      </c>
      <c r="D260" s="28" t="s">
        <v>175</v>
      </c>
      <c r="E260" s="30" t="s">
        <v>463</v>
      </c>
      <c r="F260" s="28" t="s">
        <v>176</v>
      </c>
      <c r="G260" s="26">
        <v>2284201</v>
      </c>
    </row>
    <row r="261" spans="1:7" ht="15">
      <c r="A261" s="38" t="s">
        <v>676</v>
      </c>
      <c r="B261" s="28" t="s">
        <v>19</v>
      </c>
      <c r="C261" s="33" t="s">
        <v>190</v>
      </c>
      <c r="D261" s="33" t="s">
        <v>178</v>
      </c>
      <c r="E261" s="32"/>
      <c r="F261" s="33"/>
      <c r="G261" s="25">
        <f>SUM(G262)</f>
        <v>15772797</v>
      </c>
    </row>
    <row r="262" spans="1:7" ht="35.25" customHeight="1">
      <c r="A262" s="38" t="s">
        <v>777</v>
      </c>
      <c r="B262" s="28" t="s">
        <v>19</v>
      </c>
      <c r="C262" s="33" t="s">
        <v>190</v>
      </c>
      <c r="D262" s="33" t="s">
        <v>178</v>
      </c>
      <c r="E262" s="32" t="s">
        <v>376</v>
      </c>
      <c r="F262" s="28"/>
      <c r="G262" s="26">
        <f>SUM(G263)</f>
        <v>15772797</v>
      </c>
    </row>
    <row r="263" spans="1:7" ht="62.25" customHeight="1">
      <c r="A263" s="35" t="s">
        <v>785</v>
      </c>
      <c r="B263" s="28" t="s">
        <v>19</v>
      </c>
      <c r="C263" s="33" t="s">
        <v>190</v>
      </c>
      <c r="D263" s="33" t="s">
        <v>178</v>
      </c>
      <c r="E263" s="32" t="s">
        <v>464</v>
      </c>
      <c r="F263" s="33"/>
      <c r="G263" s="25">
        <f>SUM(G264)</f>
        <v>15772797</v>
      </c>
    </row>
    <row r="264" spans="1:7" ht="30">
      <c r="A264" s="35" t="s">
        <v>465</v>
      </c>
      <c r="B264" s="28" t="s">
        <v>19</v>
      </c>
      <c r="C264" s="28" t="s">
        <v>190</v>
      </c>
      <c r="D264" s="28" t="s">
        <v>178</v>
      </c>
      <c r="E264" s="30" t="s">
        <v>0</v>
      </c>
      <c r="F264" s="28"/>
      <c r="G264" s="26">
        <f>SUM(G265)</f>
        <v>15772797</v>
      </c>
    </row>
    <row r="265" spans="1:7" s="20" customFormat="1" ht="30">
      <c r="A265" s="35" t="s">
        <v>253</v>
      </c>
      <c r="B265" s="28" t="s">
        <v>19</v>
      </c>
      <c r="C265" s="28" t="s">
        <v>190</v>
      </c>
      <c r="D265" s="28" t="s">
        <v>178</v>
      </c>
      <c r="E265" s="30" t="s">
        <v>1</v>
      </c>
      <c r="F265" s="28"/>
      <c r="G265" s="26">
        <f>SUM(G266:G268)</f>
        <v>15772797</v>
      </c>
    </row>
    <row r="266" spans="1:7" ht="60">
      <c r="A266" s="35" t="s">
        <v>248</v>
      </c>
      <c r="B266" s="28" t="s">
        <v>19</v>
      </c>
      <c r="C266" s="28" t="s">
        <v>190</v>
      </c>
      <c r="D266" s="28" t="s">
        <v>178</v>
      </c>
      <c r="E266" s="30" t="s">
        <v>1</v>
      </c>
      <c r="F266" s="28" t="s">
        <v>176</v>
      </c>
      <c r="G266" s="26">
        <v>14128200</v>
      </c>
    </row>
    <row r="267" spans="1:7" ht="30">
      <c r="A267" s="35" t="s">
        <v>123</v>
      </c>
      <c r="B267" s="28" t="s">
        <v>19</v>
      </c>
      <c r="C267" s="28" t="s">
        <v>190</v>
      </c>
      <c r="D267" s="28" t="s">
        <v>178</v>
      </c>
      <c r="E267" s="30" t="s">
        <v>1</v>
      </c>
      <c r="F267" s="28" t="s">
        <v>179</v>
      </c>
      <c r="G267" s="26">
        <v>1619570</v>
      </c>
    </row>
    <row r="268" spans="1:7" ht="15">
      <c r="A268" s="35" t="s">
        <v>181</v>
      </c>
      <c r="B268" s="28" t="s">
        <v>19</v>
      </c>
      <c r="C268" s="28" t="s">
        <v>190</v>
      </c>
      <c r="D268" s="28" t="s">
        <v>178</v>
      </c>
      <c r="E268" s="30" t="s">
        <v>1</v>
      </c>
      <c r="F268" s="28" t="s">
        <v>180</v>
      </c>
      <c r="G268" s="26">
        <v>25027</v>
      </c>
    </row>
    <row r="269" spans="1:7" ht="15">
      <c r="A269" s="38" t="s">
        <v>192</v>
      </c>
      <c r="B269" s="28" t="s">
        <v>19</v>
      </c>
      <c r="C269" s="33" t="s">
        <v>190</v>
      </c>
      <c r="D269" s="33" t="s">
        <v>190</v>
      </c>
      <c r="E269" s="32"/>
      <c r="F269" s="28"/>
      <c r="G269" s="25">
        <f>SUM(G270)</f>
        <v>1600000</v>
      </c>
    </row>
    <row r="270" spans="1:7" ht="48" customHeight="1">
      <c r="A270" s="38" t="s">
        <v>387</v>
      </c>
      <c r="B270" s="28" t="s">
        <v>19</v>
      </c>
      <c r="C270" s="33" t="s">
        <v>190</v>
      </c>
      <c r="D270" s="33" t="s">
        <v>190</v>
      </c>
      <c r="E270" s="32" t="s">
        <v>388</v>
      </c>
      <c r="F270" s="33"/>
      <c r="G270" s="25">
        <f>SUM(G271+G275)</f>
        <v>1600000</v>
      </c>
    </row>
    <row r="271" spans="1:7" ht="60">
      <c r="A271" s="39" t="s">
        <v>2</v>
      </c>
      <c r="B271" s="28" t="s">
        <v>19</v>
      </c>
      <c r="C271" s="28" t="s">
        <v>190</v>
      </c>
      <c r="D271" s="28" t="s">
        <v>190</v>
      </c>
      <c r="E271" s="30" t="s">
        <v>3</v>
      </c>
      <c r="F271" s="28"/>
      <c r="G271" s="26">
        <f>SUM(G272)</f>
        <v>100000</v>
      </c>
    </row>
    <row r="272" spans="1:7" ht="30">
      <c r="A272" s="39" t="s">
        <v>4</v>
      </c>
      <c r="B272" s="28" t="s">
        <v>19</v>
      </c>
      <c r="C272" s="28" t="s">
        <v>190</v>
      </c>
      <c r="D272" s="28" t="s">
        <v>190</v>
      </c>
      <c r="E272" s="30" t="s">
        <v>5</v>
      </c>
      <c r="F272" s="28"/>
      <c r="G272" s="26">
        <f>SUM(G273)</f>
        <v>100000</v>
      </c>
    </row>
    <row r="273" spans="1:7" ht="15">
      <c r="A273" s="39" t="s">
        <v>254</v>
      </c>
      <c r="B273" s="28" t="s">
        <v>19</v>
      </c>
      <c r="C273" s="28" t="s">
        <v>190</v>
      </c>
      <c r="D273" s="28" t="s">
        <v>190</v>
      </c>
      <c r="E273" s="30" t="s">
        <v>6</v>
      </c>
      <c r="F273" s="28"/>
      <c r="G273" s="26">
        <f>SUM(G274)</f>
        <v>100000</v>
      </c>
    </row>
    <row r="274" spans="1:7" ht="30">
      <c r="A274" s="35" t="s">
        <v>123</v>
      </c>
      <c r="B274" s="28" t="s">
        <v>19</v>
      </c>
      <c r="C274" s="28" t="s">
        <v>190</v>
      </c>
      <c r="D274" s="28" t="s">
        <v>190</v>
      </c>
      <c r="E274" s="30" t="s">
        <v>7</v>
      </c>
      <c r="F274" s="28" t="s">
        <v>179</v>
      </c>
      <c r="G274" s="26">
        <v>100000</v>
      </c>
    </row>
    <row r="275" spans="1:7" ht="75">
      <c r="A275" s="39" t="s">
        <v>8</v>
      </c>
      <c r="B275" s="28" t="s">
        <v>19</v>
      </c>
      <c r="C275" s="28" t="s">
        <v>190</v>
      </c>
      <c r="D275" s="28" t="s">
        <v>190</v>
      </c>
      <c r="E275" s="30" t="s">
        <v>9</v>
      </c>
      <c r="F275" s="28"/>
      <c r="G275" s="26">
        <f>SUM(G276)</f>
        <v>1500000</v>
      </c>
    </row>
    <row r="276" spans="1:7" ht="39" customHeight="1">
      <c r="A276" s="39" t="s">
        <v>10</v>
      </c>
      <c r="B276" s="28" t="s">
        <v>19</v>
      </c>
      <c r="C276" s="28" t="s">
        <v>190</v>
      </c>
      <c r="D276" s="28" t="s">
        <v>190</v>
      </c>
      <c r="E276" s="30" t="s">
        <v>39</v>
      </c>
      <c r="F276" s="28"/>
      <c r="G276" s="26">
        <f>SUM(G277)</f>
        <v>1500000</v>
      </c>
    </row>
    <row r="277" spans="1:7" ht="30">
      <c r="A277" s="157" t="s">
        <v>107</v>
      </c>
      <c r="B277" s="28" t="s">
        <v>19</v>
      </c>
      <c r="C277" s="28" t="s">
        <v>190</v>
      </c>
      <c r="D277" s="28" t="s">
        <v>190</v>
      </c>
      <c r="E277" s="30" t="s">
        <v>108</v>
      </c>
      <c r="F277" s="28"/>
      <c r="G277" s="26">
        <f>SUM(G278:G279)</f>
        <v>1500000</v>
      </c>
    </row>
    <row r="278" spans="1:7" s="1" customFormat="1" ht="30">
      <c r="A278" s="35" t="s">
        <v>123</v>
      </c>
      <c r="B278" s="28" t="s">
        <v>19</v>
      </c>
      <c r="C278" s="28" t="s">
        <v>190</v>
      </c>
      <c r="D278" s="28" t="s">
        <v>190</v>
      </c>
      <c r="E278" s="30" t="s">
        <v>108</v>
      </c>
      <c r="F278" s="28" t="s">
        <v>179</v>
      </c>
      <c r="G278" s="26">
        <v>400000</v>
      </c>
    </row>
    <row r="279" spans="1:7" ht="15">
      <c r="A279" s="35" t="s">
        <v>202</v>
      </c>
      <c r="B279" s="28" t="s">
        <v>19</v>
      </c>
      <c r="C279" s="28" t="s">
        <v>190</v>
      </c>
      <c r="D279" s="28" t="s">
        <v>190</v>
      </c>
      <c r="E279" s="30" t="s">
        <v>108</v>
      </c>
      <c r="F279" s="28" t="s">
        <v>201</v>
      </c>
      <c r="G279" s="26">
        <v>1100000</v>
      </c>
    </row>
    <row r="280" spans="1:7" ht="15">
      <c r="A280" s="38" t="s">
        <v>193</v>
      </c>
      <c r="B280" s="28" t="s">
        <v>19</v>
      </c>
      <c r="C280" s="33" t="s">
        <v>190</v>
      </c>
      <c r="D280" s="33" t="s">
        <v>194</v>
      </c>
      <c r="E280" s="32"/>
      <c r="F280" s="28"/>
      <c r="G280" s="25">
        <f>SUM(G281)</f>
        <v>7255506</v>
      </c>
    </row>
    <row r="281" spans="1:7" ht="30">
      <c r="A281" s="39" t="s">
        <v>235</v>
      </c>
      <c r="B281" s="28" t="s">
        <v>19</v>
      </c>
      <c r="C281" s="28" t="s">
        <v>190</v>
      </c>
      <c r="D281" s="28" t="s">
        <v>194</v>
      </c>
      <c r="E281" s="28" t="s">
        <v>376</v>
      </c>
      <c r="F281" s="28"/>
      <c r="G281" s="26">
        <f>SUM(G283)</f>
        <v>7255506</v>
      </c>
    </row>
    <row r="282" spans="1:7" ht="60">
      <c r="A282" s="39" t="s">
        <v>778</v>
      </c>
      <c r="B282" s="28" t="s">
        <v>19</v>
      </c>
      <c r="C282" s="28" t="s">
        <v>190</v>
      </c>
      <c r="D282" s="28" t="s">
        <v>194</v>
      </c>
      <c r="E282" s="28" t="s">
        <v>451</v>
      </c>
      <c r="F282" s="28"/>
      <c r="G282" s="26">
        <f>SUM(G283)</f>
        <v>7255506</v>
      </c>
    </row>
    <row r="283" spans="1:7" ht="30">
      <c r="A283" s="35" t="s">
        <v>12</v>
      </c>
      <c r="B283" s="28" t="s">
        <v>19</v>
      </c>
      <c r="C283" s="28" t="s">
        <v>190</v>
      </c>
      <c r="D283" s="28" t="s">
        <v>194</v>
      </c>
      <c r="E283" s="28" t="s">
        <v>11</v>
      </c>
      <c r="F283" s="28"/>
      <c r="G283" s="26">
        <f>SUM(G284+G286+G290)</f>
        <v>7255506</v>
      </c>
    </row>
    <row r="284" spans="1:7" ht="45">
      <c r="A284" s="35" t="s">
        <v>163</v>
      </c>
      <c r="B284" s="28" t="s">
        <v>19</v>
      </c>
      <c r="C284" s="28" t="s">
        <v>190</v>
      </c>
      <c r="D284" s="28" t="s">
        <v>194</v>
      </c>
      <c r="E284" s="28" t="s">
        <v>13</v>
      </c>
      <c r="F284" s="28"/>
      <c r="G284" s="26">
        <f>SUM(G285)</f>
        <v>76366</v>
      </c>
    </row>
    <row r="285" spans="1:7" ht="60">
      <c r="A285" s="35" t="s">
        <v>158</v>
      </c>
      <c r="B285" s="28" t="s">
        <v>19</v>
      </c>
      <c r="C285" s="28" t="s">
        <v>190</v>
      </c>
      <c r="D285" s="28" t="s">
        <v>194</v>
      </c>
      <c r="E285" s="28" t="s">
        <v>13</v>
      </c>
      <c r="F285" s="28" t="s">
        <v>176</v>
      </c>
      <c r="G285" s="26">
        <v>76366</v>
      </c>
    </row>
    <row r="286" spans="1:7" ht="30">
      <c r="A286" s="35" t="s">
        <v>253</v>
      </c>
      <c r="B286" s="28" t="s">
        <v>19</v>
      </c>
      <c r="C286" s="28" t="s">
        <v>190</v>
      </c>
      <c r="D286" s="28" t="s">
        <v>194</v>
      </c>
      <c r="E286" s="28" t="s">
        <v>14</v>
      </c>
      <c r="F286" s="28"/>
      <c r="G286" s="26">
        <f>SUM(G287:G289)</f>
        <v>7129140</v>
      </c>
    </row>
    <row r="287" spans="1:7" ht="60">
      <c r="A287" s="35" t="s">
        <v>248</v>
      </c>
      <c r="B287" s="28" t="s">
        <v>19</v>
      </c>
      <c r="C287" s="28" t="s">
        <v>190</v>
      </c>
      <c r="D287" s="28" t="s">
        <v>194</v>
      </c>
      <c r="E287" s="28" t="s">
        <v>454</v>
      </c>
      <c r="F287" s="28" t="s">
        <v>176</v>
      </c>
      <c r="G287" s="26">
        <v>6567020</v>
      </c>
    </row>
    <row r="288" spans="1:7" ht="30">
      <c r="A288" s="35" t="s">
        <v>123</v>
      </c>
      <c r="B288" s="28" t="s">
        <v>19</v>
      </c>
      <c r="C288" s="28" t="s">
        <v>190</v>
      </c>
      <c r="D288" s="28" t="s">
        <v>194</v>
      </c>
      <c r="E288" s="28" t="s">
        <v>15</v>
      </c>
      <c r="F288" s="28" t="s">
        <v>179</v>
      </c>
      <c r="G288" s="26">
        <v>545400</v>
      </c>
    </row>
    <row r="289" spans="1:7" ht="15">
      <c r="A289" s="35" t="s">
        <v>181</v>
      </c>
      <c r="B289" s="28" t="s">
        <v>19</v>
      </c>
      <c r="C289" s="28" t="s">
        <v>190</v>
      </c>
      <c r="D289" s="28" t="s">
        <v>194</v>
      </c>
      <c r="E289" s="28" t="s">
        <v>15</v>
      </c>
      <c r="F289" s="28" t="s">
        <v>180</v>
      </c>
      <c r="G289" s="26">
        <v>16720</v>
      </c>
    </row>
    <row r="290" spans="1:7" ht="15">
      <c r="A290" s="177" t="s">
        <v>110</v>
      </c>
      <c r="B290" s="28" t="s">
        <v>19</v>
      </c>
      <c r="C290" s="28" t="s">
        <v>190</v>
      </c>
      <c r="D290" s="28" t="s">
        <v>194</v>
      </c>
      <c r="E290" s="28" t="s">
        <v>111</v>
      </c>
      <c r="F290" s="28"/>
      <c r="G290" s="26">
        <f>SUM(G291)</f>
        <v>50000</v>
      </c>
    </row>
    <row r="291" spans="1:7" ht="30">
      <c r="A291" s="35" t="s">
        <v>123</v>
      </c>
      <c r="B291" s="28" t="s">
        <v>19</v>
      </c>
      <c r="C291" s="28" t="s">
        <v>190</v>
      </c>
      <c r="D291" s="28" t="s">
        <v>194</v>
      </c>
      <c r="E291" s="28" t="s">
        <v>111</v>
      </c>
      <c r="F291" s="28" t="s">
        <v>179</v>
      </c>
      <c r="G291" s="26">
        <v>50000</v>
      </c>
    </row>
    <row r="292" spans="1:7" ht="15">
      <c r="A292" s="38" t="s">
        <v>195</v>
      </c>
      <c r="B292" s="28" t="s">
        <v>19</v>
      </c>
      <c r="C292" s="33" t="s">
        <v>197</v>
      </c>
      <c r="D292" s="33"/>
      <c r="E292" s="32"/>
      <c r="F292" s="28"/>
      <c r="G292" s="25">
        <f>SUM(G293+G312)</f>
        <v>13155859</v>
      </c>
    </row>
    <row r="293" spans="1:7" ht="15">
      <c r="A293" s="38" t="s">
        <v>196</v>
      </c>
      <c r="B293" s="28" t="s">
        <v>19</v>
      </c>
      <c r="C293" s="33" t="s">
        <v>197</v>
      </c>
      <c r="D293" s="33" t="s">
        <v>173</v>
      </c>
      <c r="E293" s="32"/>
      <c r="F293" s="28"/>
      <c r="G293" s="25">
        <f>SUM(G294)</f>
        <v>11967833</v>
      </c>
    </row>
    <row r="294" spans="1:7" ht="30">
      <c r="A294" s="39" t="s">
        <v>394</v>
      </c>
      <c r="B294" s="28" t="s">
        <v>19</v>
      </c>
      <c r="C294" s="28" t="s">
        <v>197</v>
      </c>
      <c r="D294" s="28" t="s">
        <v>173</v>
      </c>
      <c r="E294" s="30" t="s">
        <v>395</v>
      </c>
      <c r="F294" s="28"/>
      <c r="G294" s="26">
        <f>SUM(G300+G306+G295)</f>
        <v>11967833</v>
      </c>
    </row>
    <row r="295" spans="1:7" ht="30">
      <c r="A295" s="39" t="s">
        <v>75</v>
      </c>
      <c r="B295" s="28" t="s">
        <v>19</v>
      </c>
      <c r="C295" s="28" t="s">
        <v>197</v>
      </c>
      <c r="D295" s="28" t="s">
        <v>173</v>
      </c>
      <c r="E295" s="30" t="s">
        <v>74</v>
      </c>
      <c r="F295" s="28"/>
      <c r="G295" s="26">
        <f>SUM(G296)</f>
        <v>744000</v>
      </c>
    </row>
    <row r="296" spans="1:7" ht="30">
      <c r="A296" s="39" t="s">
        <v>73</v>
      </c>
      <c r="B296" s="28" t="s">
        <v>19</v>
      </c>
      <c r="C296" s="28" t="s">
        <v>197</v>
      </c>
      <c r="D296" s="28" t="s">
        <v>173</v>
      </c>
      <c r="E296" s="30" t="s">
        <v>309</v>
      </c>
      <c r="F296" s="28"/>
      <c r="G296" s="26">
        <f>SUM(G297)</f>
        <v>744000</v>
      </c>
    </row>
    <row r="297" spans="1:7" ht="30">
      <c r="A297" s="35" t="s">
        <v>253</v>
      </c>
      <c r="B297" s="28" t="s">
        <v>19</v>
      </c>
      <c r="C297" s="28" t="s">
        <v>197</v>
      </c>
      <c r="D297" s="28" t="s">
        <v>173</v>
      </c>
      <c r="E297" s="30" t="s">
        <v>76</v>
      </c>
      <c r="F297" s="28"/>
      <c r="G297" s="26">
        <f>SUM(G298:G299)</f>
        <v>744000</v>
      </c>
    </row>
    <row r="298" spans="1:7" ht="60">
      <c r="A298" s="35" t="s">
        <v>248</v>
      </c>
      <c r="B298" s="28" t="s">
        <v>19</v>
      </c>
      <c r="C298" s="28" t="s">
        <v>197</v>
      </c>
      <c r="D298" s="28" t="s">
        <v>173</v>
      </c>
      <c r="E298" s="30" t="s">
        <v>76</v>
      </c>
      <c r="F298" s="28" t="s">
        <v>176</v>
      </c>
      <c r="G298" s="26">
        <v>692000</v>
      </c>
    </row>
    <row r="299" spans="1:7" ht="30">
      <c r="A299" s="35" t="s">
        <v>123</v>
      </c>
      <c r="B299" s="28" t="s">
        <v>19</v>
      </c>
      <c r="C299" s="28" t="s">
        <v>197</v>
      </c>
      <c r="D299" s="28" t="s">
        <v>173</v>
      </c>
      <c r="E299" s="30" t="s">
        <v>76</v>
      </c>
      <c r="F299" s="28" t="s">
        <v>179</v>
      </c>
      <c r="G299" s="26">
        <v>52000</v>
      </c>
    </row>
    <row r="300" spans="1:7" ht="30">
      <c r="A300" s="35" t="s">
        <v>396</v>
      </c>
      <c r="B300" s="28" t="s">
        <v>19</v>
      </c>
      <c r="C300" s="28" t="s">
        <v>197</v>
      </c>
      <c r="D300" s="28" t="s">
        <v>173</v>
      </c>
      <c r="E300" s="28" t="s">
        <v>397</v>
      </c>
      <c r="F300" s="28"/>
      <c r="G300" s="26">
        <f>SUM(G301)</f>
        <v>5165250</v>
      </c>
    </row>
    <row r="301" spans="1:7" ht="15">
      <c r="A301" s="35" t="s">
        <v>398</v>
      </c>
      <c r="B301" s="28" t="s">
        <v>19</v>
      </c>
      <c r="C301" s="28" t="s">
        <v>197</v>
      </c>
      <c r="D301" s="28" t="s">
        <v>173</v>
      </c>
      <c r="E301" s="28" t="s">
        <v>399</v>
      </c>
      <c r="F301" s="28"/>
      <c r="G301" s="26">
        <f>SUM(G302)</f>
        <v>5165250</v>
      </c>
    </row>
    <row r="302" spans="1:7" ht="30">
      <c r="A302" s="35" t="s">
        <v>253</v>
      </c>
      <c r="B302" s="28" t="s">
        <v>19</v>
      </c>
      <c r="C302" s="28" t="s">
        <v>197</v>
      </c>
      <c r="D302" s="28" t="s">
        <v>173</v>
      </c>
      <c r="E302" s="28" t="s">
        <v>400</v>
      </c>
      <c r="F302" s="28"/>
      <c r="G302" s="26">
        <f>SUM(G303:G305)</f>
        <v>5165250</v>
      </c>
    </row>
    <row r="303" spans="1:7" ht="60">
      <c r="A303" s="35" t="s">
        <v>248</v>
      </c>
      <c r="B303" s="28" t="s">
        <v>19</v>
      </c>
      <c r="C303" s="28" t="s">
        <v>197</v>
      </c>
      <c r="D303" s="28" t="s">
        <v>173</v>
      </c>
      <c r="E303" s="28" t="s">
        <v>401</v>
      </c>
      <c r="F303" s="28" t="s">
        <v>176</v>
      </c>
      <c r="G303" s="26">
        <v>4118500</v>
      </c>
    </row>
    <row r="304" spans="1:7" ht="30">
      <c r="A304" s="35" t="s">
        <v>123</v>
      </c>
      <c r="B304" s="28" t="s">
        <v>19</v>
      </c>
      <c r="C304" s="28" t="s">
        <v>197</v>
      </c>
      <c r="D304" s="28" t="s">
        <v>173</v>
      </c>
      <c r="E304" s="28" t="s">
        <v>402</v>
      </c>
      <c r="F304" s="28" t="s">
        <v>179</v>
      </c>
      <c r="G304" s="26">
        <v>970450</v>
      </c>
    </row>
    <row r="305" spans="1:7" ht="15">
      <c r="A305" s="35" t="s">
        <v>181</v>
      </c>
      <c r="B305" s="28" t="s">
        <v>19</v>
      </c>
      <c r="C305" s="28" t="s">
        <v>197</v>
      </c>
      <c r="D305" s="28" t="s">
        <v>173</v>
      </c>
      <c r="E305" s="28" t="s">
        <v>400</v>
      </c>
      <c r="F305" s="28" t="s">
        <v>180</v>
      </c>
      <c r="G305" s="26">
        <v>76300</v>
      </c>
    </row>
    <row r="306" spans="1:7" ht="45">
      <c r="A306" s="35" t="s">
        <v>403</v>
      </c>
      <c r="B306" s="28" t="s">
        <v>19</v>
      </c>
      <c r="C306" s="28" t="s">
        <v>197</v>
      </c>
      <c r="D306" s="28" t="s">
        <v>173</v>
      </c>
      <c r="E306" s="28" t="s">
        <v>404</v>
      </c>
      <c r="F306" s="28"/>
      <c r="G306" s="26">
        <f>SUM(G308)</f>
        <v>6058583</v>
      </c>
    </row>
    <row r="307" spans="1:7" ht="30">
      <c r="A307" s="35" t="s">
        <v>405</v>
      </c>
      <c r="B307" s="28" t="s">
        <v>19</v>
      </c>
      <c r="C307" s="28" t="s">
        <v>197</v>
      </c>
      <c r="D307" s="28" t="s">
        <v>173</v>
      </c>
      <c r="E307" s="28" t="s">
        <v>406</v>
      </c>
      <c r="F307" s="28"/>
      <c r="G307" s="26">
        <f>SUM(G308)</f>
        <v>6058583</v>
      </c>
    </row>
    <row r="308" spans="1:7" ht="30">
      <c r="A308" s="35" t="s">
        <v>253</v>
      </c>
      <c r="B308" s="28" t="s">
        <v>19</v>
      </c>
      <c r="C308" s="28" t="s">
        <v>197</v>
      </c>
      <c r="D308" s="28" t="s">
        <v>173</v>
      </c>
      <c r="E308" s="28" t="s">
        <v>407</v>
      </c>
      <c r="F308" s="28"/>
      <c r="G308" s="26">
        <f>SUM(G309:G311)</f>
        <v>6058583</v>
      </c>
    </row>
    <row r="309" spans="1:7" ht="60">
      <c r="A309" s="35" t="s">
        <v>248</v>
      </c>
      <c r="B309" s="28" t="s">
        <v>19</v>
      </c>
      <c r="C309" s="28" t="s">
        <v>197</v>
      </c>
      <c r="D309" s="28" t="s">
        <v>173</v>
      </c>
      <c r="E309" s="28" t="s">
        <v>407</v>
      </c>
      <c r="F309" s="28" t="s">
        <v>176</v>
      </c>
      <c r="G309" s="26">
        <v>3997600</v>
      </c>
    </row>
    <row r="310" spans="1:7" ht="30">
      <c r="A310" s="35" t="s">
        <v>123</v>
      </c>
      <c r="B310" s="28" t="s">
        <v>19</v>
      </c>
      <c r="C310" s="28" t="s">
        <v>197</v>
      </c>
      <c r="D310" s="28" t="s">
        <v>173</v>
      </c>
      <c r="E310" s="28" t="s">
        <v>407</v>
      </c>
      <c r="F310" s="28" t="s">
        <v>179</v>
      </c>
      <c r="G310" s="26">
        <v>1376600</v>
      </c>
    </row>
    <row r="311" spans="1:7" ht="15">
      <c r="A311" s="35" t="s">
        <v>181</v>
      </c>
      <c r="B311" s="28" t="s">
        <v>19</v>
      </c>
      <c r="C311" s="28" t="s">
        <v>197</v>
      </c>
      <c r="D311" s="28" t="s">
        <v>173</v>
      </c>
      <c r="E311" s="28" t="s">
        <v>408</v>
      </c>
      <c r="F311" s="28" t="s">
        <v>180</v>
      </c>
      <c r="G311" s="26">
        <v>684383</v>
      </c>
    </row>
    <row r="312" spans="1:7" ht="15">
      <c r="A312" s="38" t="s">
        <v>198</v>
      </c>
      <c r="B312" s="28" t="s">
        <v>19</v>
      </c>
      <c r="C312" s="33" t="s">
        <v>197</v>
      </c>
      <c r="D312" s="33" t="s">
        <v>183</v>
      </c>
      <c r="E312" s="32"/>
      <c r="F312" s="28"/>
      <c r="G312" s="25">
        <f>SUM(G313)</f>
        <v>1188026</v>
      </c>
    </row>
    <row r="313" spans="1:7" ht="33.75" customHeight="1">
      <c r="A313" s="35" t="s">
        <v>237</v>
      </c>
      <c r="B313" s="28" t="s">
        <v>19</v>
      </c>
      <c r="C313" s="28" t="s">
        <v>197</v>
      </c>
      <c r="D313" s="28" t="s">
        <v>183</v>
      </c>
      <c r="E313" s="28" t="s">
        <v>409</v>
      </c>
      <c r="F313" s="28"/>
      <c r="G313" s="26">
        <f>SUM(G314+G318)</f>
        <v>1188026</v>
      </c>
    </row>
    <row r="314" spans="1:7" ht="30">
      <c r="A314" s="35" t="s">
        <v>396</v>
      </c>
      <c r="B314" s="28" t="s">
        <v>19</v>
      </c>
      <c r="C314" s="28" t="s">
        <v>197</v>
      </c>
      <c r="D314" s="28" t="s">
        <v>183</v>
      </c>
      <c r="E314" s="28" t="s">
        <v>46</v>
      </c>
      <c r="F314" s="28"/>
      <c r="G314" s="26">
        <f>SUM(G315)</f>
        <v>140000</v>
      </c>
    </row>
    <row r="315" spans="1:7" ht="120">
      <c r="A315" s="35" t="s">
        <v>48</v>
      </c>
      <c r="B315" s="28" t="s">
        <v>19</v>
      </c>
      <c r="C315" s="28" t="s">
        <v>197</v>
      </c>
      <c r="D315" s="28" t="s">
        <v>183</v>
      </c>
      <c r="E315" s="28" t="s">
        <v>47</v>
      </c>
      <c r="F315" s="28"/>
      <c r="G315" s="26">
        <f>SUM(G316)</f>
        <v>140000</v>
      </c>
    </row>
    <row r="316" spans="1:7" ht="95.25" customHeight="1">
      <c r="A316" s="35" t="s">
        <v>49</v>
      </c>
      <c r="B316" s="28" t="s">
        <v>19</v>
      </c>
      <c r="C316" s="28" t="s">
        <v>197</v>
      </c>
      <c r="D316" s="28" t="s">
        <v>183</v>
      </c>
      <c r="E316" s="28" t="s">
        <v>50</v>
      </c>
      <c r="F316" s="28"/>
      <c r="G316" s="26">
        <f>SUM(G317)</f>
        <v>140000</v>
      </c>
    </row>
    <row r="317" spans="1:7" ht="15">
      <c r="A317" s="35" t="s">
        <v>184</v>
      </c>
      <c r="B317" s="28" t="s">
        <v>19</v>
      </c>
      <c r="C317" s="28" t="s">
        <v>197</v>
      </c>
      <c r="D317" s="28" t="s">
        <v>183</v>
      </c>
      <c r="E317" s="28" t="s">
        <v>50</v>
      </c>
      <c r="F317" s="28" t="s">
        <v>242</v>
      </c>
      <c r="G317" s="26">
        <v>140000</v>
      </c>
    </row>
    <row r="318" spans="1:7" ht="45">
      <c r="A318" s="35" t="s">
        <v>403</v>
      </c>
      <c r="B318" s="28" t="s">
        <v>19</v>
      </c>
      <c r="C318" s="28" t="s">
        <v>197</v>
      </c>
      <c r="D318" s="28" t="s">
        <v>183</v>
      </c>
      <c r="E318" s="28" t="s">
        <v>404</v>
      </c>
      <c r="F318" s="28"/>
      <c r="G318" s="26">
        <f>SUM(G319)</f>
        <v>1048026</v>
      </c>
    </row>
    <row r="319" spans="1:7" ht="30">
      <c r="A319" s="35" t="s">
        <v>405</v>
      </c>
      <c r="B319" s="28" t="s">
        <v>19</v>
      </c>
      <c r="C319" s="28" t="s">
        <v>197</v>
      </c>
      <c r="D319" s="28" t="s">
        <v>183</v>
      </c>
      <c r="E319" s="28" t="s">
        <v>406</v>
      </c>
      <c r="F319" s="28"/>
      <c r="G319" s="26">
        <f>SUM(G320+G322)</f>
        <v>1048026</v>
      </c>
    </row>
    <row r="320" spans="1:7" ht="45">
      <c r="A320" s="35" t="s">
        <v>255</v>
      </c>
      <c r="B320" s="28" t="s">
        <v>19</v>
      </c>
      <c r="C320" s="28" t="s">
        <v>197</v>
      </c>
      <c r="D320" s="28" t="s">
        <v>183</v>
      </c>
      <c r="E320" s="28" t="s">
        <v>410</v>
      </c>
      <c r="F320" s="28"/>
      <c r="G320" s="26">
        <f>SUM(G321)</f>
        <v>24276</v>
      </c>
    </row>
    <row r="321" spans="1:7" ht="60">
      <c r="A321" s="35" t="s">
        <v>248</v>
      </c>
      <c r="B321" s="28" t="s">
        <v>19</v>
      </c>
      <c r="C321" s="28" t="s">
        <v>197</v>
      </c>
      <c r="D321" s="28" t="s">
        <v>183</v>
      </c>
      <c r="E321" s="28" t="s">
        <v>410</v>
      </c>
      <c r="F321" s="28" t="s">
        <v>176</v>
      </c>
      <c r="G321" s="26">
        <v>24276</v>
      </c>
    </row>
    <row r="322" spans="1:7" ht="30">
      <c r="A322" s="35" t="s">
        <v>253</v>
      </c>
      <c r="B322" s="28" t="s">
        <v>19</v>
      </c>
      <c r="C322" s="28" t="s">
        <v>197</v>
      </c>
      <c r="D322" s="28" t="s">
        <v>183</v>
      </c>
      <c r="E322" s="28" t="s">
        <v>407</v>
      </c>
      <c r="F322" s="28"/>
      <c r="G322" s="26">
        <f>SUM(G323:G325)</f>
        <v>1023750</v>
      </c>
    </row>
    <row r="323" spans="1:7" ht="60">
      <c r="A323" s="35" t="s">
        <v>248</v>
      </c>
      <c r="B323" s="28" t="s">
        <v>19</v>
      </c>
      <c r="C323" s="28" t="s">
        <v>197</v>
      </c>
      <c r="D323" s="28" t="s">
        <v>183</v>
      </c>
      <c r="E323" s="28" t="s">
        <v>407</v>
      </c>
      <c r="F323" s="28" t="s">
        <v>176</v>
      </c>
      <c r="G323" s="26">
        <v>769000</v>
      </c>
    </row>
    <row r="324" spans="1:7" ht="30">
      <c r="A324" s="35" t="s">
        <v>123</v>
      </c>
      <c r="B324" s="28" t="s">
        <v>19</v>
      </c>
      <c r="C324" s="28" t="s">
        <v>197</v>
      </c>
      <c r="D324" s="28" t="s">
        <v>183</v>
      </c>
      <c r="E324" s="28" t="s">
        <v>407</v>
      </c>
      <c r="F324" s="28" t="s">
        <v>179</v>
      </c>
      <c r="G324" s="26">
        <v>244750</v>
      </c>
    </row>
    <row r="325" spans="1:7" ht="15">
      <c r="A325" s="35" t="s">
        <v>181</v>
      </c>
      <c r="B325" s="28" t="s">
        <v>19</v>
      </c>
      <c r="C325" s="28" t="s">
        <v>197</v>
      </c>
      <c r="D325" s="28" t="s">
        <v>183</v>
      </c>
      <c r="E325" s="28" t="s">
        <v>407</v>
      </c>
      <c r="F325" s="28" t="s">
        <v>180</v>
      </c>
      <c r="G325" s="26">
        <v>10000</v>
      </c>
    </row>
    <row r="326" spans="1:7" ht="15">
      <c r="A326" s="38" t="s">
        <v>675</v>
      </c>
      <c r="B326" s="28" t="s">
        <v>19</v>
      </c>
      <c r="C326" s="33" t="s">
        <v>194</v>
      </c>
      <c r="D326" s="33" t="s">
        <v>240</v>
      </c>
      <c r="E326" s="33"/>
      <c r="F326" s="33"/>
      <c r="G326" s="25">
        <f>SUM(G327)</f>
        <v>40376</v>
      </c>
    </row>
    <row r="327" spans="1:7" ht="15">
      <c r="A327" s="35" t="s">
        <v>674</v>
      </c>
      <c r="B327" s="28" t="s">
        <v>19</v>
      </c>
      <c r="C327" s="28" t="s">
        <v>194</v>
      </c>
      <c r="D327" s="28" t="s">
        <v>190</v>
      </c>
      <c r="E327" s="28"/>
      <c r="F327" s="28"/>
      <c r="G327" s="26">
        <f>SUM(G328)</f>
        <v>40376</v>
      </c>
    </row>
    <row r="328" spans="1:7" ht="19.5" customHeight="1">
      <c r="A328" s="46" t="s">
        <v>211</v>
      </c>
      <c r="B328" s="28" t="s">
        <v>19</v>
      </c>
      <c r="C328" s="33" t="s">
        <v>194</v>
      </c>
      <c r="D328" s="34" t="s">
        <v>190</v>
      </c>
      <c r="E328" s="32" t="s">
        <v>298</v>
      </c>
      <c r="F328" s="33"/>
      <c r="G328" s="26">
        <f>SUM(G329)</f>
        <v>40376</v>
      </c>
    </row>
    <row r="329" spans="1:7" ht="15">
      <c r="A329" s="39" t="s">
        <v>212</v>
      </c>
      <c r="B329" s="28" t="s">
        <v>19</v>
      </c>
      <c r="C329" s="28" t="s">
        <v>194</v>
      </c>
      <c r="D329" s="27" t="s">
        <v>190</v>
      </c>
      <c r="E329" s="30" t="s">
        <v>323</v>
      </c>
      <c r="F329" s="28"/>
      <c r="G329" s="26">
        <f>SUM(G332+G330)</f>
        <v>40376</v>
      </c>
    </row>
    <row r="330" spans="1:7" ht="15">
      <c r="A330" s="39" t="s">
        <v>656</v>
      </c>
      <c r="B330" s="28" t="s">
        <v>19</v>
      </c>
      <c r="C330" s="33" t="s">
        <v>194</v>
      </c>
      <c r="D330" s="27" t="s">
        <v>190</v>
      </c>
      <c r="E330" s="30" t="s">
        <v>654</v>
      </c>
      <c r="F330" s="28"/>
      <c r="G330" s="26">
        <f>SUM(G331)</f>
        <v>16676</v>
      </c>
    </row>
    <row r="331" spans="1:7" ht="30">
      <c r="A331" s="35" t="s">
        <v>123</v>
      </c>
      <c r="B331" s="28" t="s">
        <v>19</v>
      </c>
      <c r="C331" s="28" t="s">
        <v>194</v>
      </c>
      <c r="D331" s="27" t="s">
        <v>190</v>
      </c>
      <c r="E331" s="30" t="s">
        <v>654</v>
      </c>
      <c r="F331" s="28" t="s">
        <v>179</v>
      </c>
      <c r="G331" s="26">
        <v>16676</v>
      </c>
    </row>
    <row r="332" spans="1:7" ht="45">
      <c r="A332" s="39" t="s">
        <v>655</v>
      </c>
      <c r="B332" s="28" t="s">
        <v>19</v>
      </c>
      <c r="C332" s="28" t="s">
        <v>194</v>
      </c>
      <c r="D332" s="27" t="s">
        <v>190</v>
      </c>
      <c r="E332" s="30" t="s">
        <v>657</v>
      </c>
      <c r="F332" s="28"/>
      <c r="G332" s="26">
        <f>SUM(G333)</f>
        <v>23700</v>
      </c>
    </row>
    <row r="333" spans="1:7" ht="60">
      <c r="A333" s="35" t="s">
        <v>248</v>
      </c>
      <c r="B333" s="28" t="s">
        <v>19</v>
      </c>
      <c r="C333" s="28" t="s">
        <v>194</v>
      </c>
      <c r="D333" s="27" t="s">
        <v>190</v>
      </c>
      <c r="E333" s="30" t="s">
        <v>657</v>
      </c>
      <c r="F333" s="28" t="s">
        <v>176</v>
      </c>
      <c r="G333" s="26">
        <v>23700</v>
      </c>
    </row>
    <row r="334" spans="1:7" ht="15">
      <c r="A334" s="38" t="s">
        <v>199</v>
      </c>
      <c r="B334" s="28" t="s">
        <v>19</v>
      </c>
      <c r="C334" s="32">
        <v>10</v>
      </c>
      <c r="D334" s="32"/>
      <c r="E334" s="32"/>
      <c r="F334" s="28"/>
      <c r="G334" s="25">
        <f>SUM(G335+G341+G388)</f>
        <v>43980402</v>
      </c>
    </row>
    <row r="335" spans="1:7" ht="15">
      <c r="A335" s="38" t="s">
        <v>200</v>
      </c>
      <c r="B335" s="28" t="s">
        <v>19</v>
      </c>
      <c r="C335" s="32">
        <v>10</v>
      </c>
      <c r="D335" s="33" t="s">
        <v>173</v>
      </c>
      <c r="E335" s="32"/>
      <c r="F335" s="28"/>
      <c r="G335" s="25">
        <f>SUM(G336)</f>
        <v>250000</v>
      </c>
    </row>
    <row r="336" spans="1:7" ht="42.75">
      <c r="A336" s="46" t="s">
        <v>214</v>
      </c>
      <c r="B336" s="28" t="s">
        <v>19</v>
      </c>
      <c r="C336" s="33" t="s">
        <v>159</v>
      </c>
      <c r="D336" s="32">
        <v>1</v>
      </c>
      <c r="E336" s="32" t="s">
        <v>276</v>
      </c>
      <c r="F336" s="28"/>
      <c r="G336" s="26">
        <f>SUM(G337)</f>
        <v>250000</v>
      </c>
    </row>
    <row r="337" spans="1:7" ht="62.25" customHeight="1">
      <c r="A337" s="35" t="s">
        <v>411</v>
      </c>
      <c r="B337" s="28" t="s">
        <v>19</v>
      </c>
      <c r="C337" s="30">
        <v>10</v>
      </c>
      <c r="D337" s="28" t="s">
        <v>173</v>
      </c>
      <c r="E337" s="30" t="s">
        <v>412</v>
      </c>
      <c r="F337" s="28"/>
      <c r="G337" s="26">
        <f>SUM(G339)</f>
        <v>250000</v>
      </c>
    </row>
    <row r="338" spans="1:7" ht="48.75" customHeight="1">
      <c r="A338" s="35" t="s">
        <v>64</v>
      </c>
      <c r="B338" s="28" t="s">
        <v>19</v>
      </c>
      <c r="C338" s="30">
        <v>10</v>
      </c>
      <c r="D338" s="28" t="s">
        <v>173</v>
      </c>
      <c r="E338" s="30" t="s">
        <v>413</v>
      </c>
      <c r="F338" s="28"/>
      <c r="G338" s="26">
        <f>SUM(G339)</f>
        <v>250000</v>
      </c>
    </row>
    <row r="339" spans="1:7" ht="30">
      <c r="A339" s="35" t="s">
        <v>229</v>
      </c>
      <c r="B339" s="28" t="s">
        <v>19</v>
      </c>
      <c r="C339" s="30">
        <v>10</v>
      </c>
      <c r="D339" s="28" t="s">
        <v>173</v>
      </c>
      <c r="E339" s="30" t="s">
        <v>414</v>
      </c>
      <c r="F339" s="28"/>
      <c r="G339" s="26">
        <f>SUM(G340)</f>
        <v>250000</v>
      </c>
    </row>
    <row r="340" spans="1:7" ht="15">
      <c r="A340" s="35" t="s">
        <v>202</v>
      </c>
      <c r="B340" s="28" t="s">
        <v>19</v>
      </c>
      <c r="C340" s="30">
        <v>10</v>
      </c>
      <c r="D340" s="28" t="s">
        <v>173</v>
      </c>
      <c r="E340" s="30" t="s">
        <v>415</v>
      </c>
      <c r="F340" s="28" t="s">
        <v>201</v>
      </c>
      <c r="G340" s="26">
        <v>250000</v>
      </c>
    </row>
    <row r="341" spans="1:7" ht="15">
      <c r="A341" s="38" t="s">
        <v>203</v>
      </c>
      <c r="B341" s="28" t="s">
        <v>19</v>
      </c>
      <c r="C341" s="32">
        <v>10</v>
      </c>
      <c r="D341" s="33" t="s">
        <v>178</v>
      </c>
      <c r="E341" s="32"/>
      <c r="F341" s="28"/>
      <c r="G341" s="25">
        <f>SUM(G342+G347+G368+G383)</f>
        <v>28441941</v>
      </c>
    </row>
    <row r="342" spans="1:7" ht="42.75">
      <c r="A342" s="46" t="s">
        <v>233</v>
      </c>
      <c r="B342" s="28" t="s">
        <v>19</v>
      </c>
      <c r="C342" s="32">
        <v>10</v>
      </c>
      <c r="D342" s="33" t="s">
        <v>178</v>
      </c>
      <c r="E342" s="32" t="s">
        <v>416</v>
      </c>
      <c r="F342" s="33"/>
      <c r="G342" s="25">
        <f>SUM(G343)</f>
        <v>930515</v>
      </c>
    </row>
    <row r="343" spans="1:7" ht="45">
      <c r="A343" s="35" t="s">
        <v>403</v>
      </c>
      <c r="B343" s="28" t="s">
        <v>19</v>
      </c>
      <c r="C343" s="30">
        <v>10</v>
      </c>
      <c r="D343" s="28" t="s">
        <v>178</v>
      </c>
      <c r="E343" s="30" t="s">
        <v>404</v>
      </c>
      <c r="F343" s="28"/>
      <c r="G343" s="26">
        <f>SUM(G345)</f>
        <v>930515</v>
      </c>
    </row>
    <row r="344" spans="1:7" ht="30">
      <c r="A344" s="35" t="s">
        <v>65</v>
      </c>
      <c r="B344" s="28" t="s">
        <v>19</v>
      </c>
      <c r="C344" s="30">
        <v>10</v>
      </c>
      <c r="D344" s="28" t="s">
        <v>178</v>
      </c>
      <c r="E344" s="30" t="s">
        <v>417</v>
      </c>
      <c r="F344" s="28"/>
      <c r="G344" s="26">
        <f>SUM(G345)</f>
        <v>930515</v>
      </c>
    </row>
    <row r="345" spans="1:7" ht="45">
      <c r="A345" s="35" t="s">
        <v>418</v>
      </c>
      <c r="B345" s="28" t="s">
        <v>19</v>
      </c>
      <c r="C345" s="30">
        <v>10</v>
      </c>
      <c r="D345" s="28" t="s">
        <v>178</v>
      </c>
      <c r="E345" s="30" t="s">
        <v>419</v>
      </c>
      <c r="F345" s="28"/>
      <c r="G345" s="26">
        <f>SUM(G346)</f>
        <v>930515</v>
      </c>
    </row>
    <row r="346" spans="1:7" ht="15">
      <c r="A346" s="35" t="s">
        <v>202</v>
      </c>
      <c r="B346" s="28" t="s">
        <v>19</v>
      </c>
      <c r="C346" s="30">
        <v>10</v>
      </c>
      <c r="D346" s="28" t="s">
        <v>178</v>
      </c>
      <c r="E346" s="30" t="s">
        <v>420</v>
      </c>
      <c r="F346" s="28" t="s">
        <v>201</v>
      </c>
      <c r="G346" s="26">
        <v>930515</v>
      </c>
    </row>
    <row r="347" spans="1:7" ht="42.75">
      <c r="A347" s="46" t="s">
        <v>214</v>
      </c>
      <c r="B347" s="28" t="s">
        <v>19</v>
      </c>
      <c r="C347" s="33" t="s">
        <v>159</v>
      </c>
      <c r="D347" s="28" t="s">
        <v>178</v>
      </c>
      <c r="E347" s="32" t="s">
        <v>276</v>
      </c>
      <c r="F347" s="28"/>
      <c r="G347" s="26">
        <f>SUM(G348+G364)</f>
        <v>12009577</v>
      </c>
    </row>
    <row r="348" spans="1:7" ht="59.25" customHeight="1">
      <c r="A348" s="38" t="s">
        <v>411</v>
      </c>
      <c r="B348" s="28" t="s">
        <v>19</v>
      </c>
      <c r="C348" s="32">
        <v>10</v>
      </c>
      <c r="D348" s="33" t="s">
        <v>178</v>
      </c>
      <c r="E348" s="32" t="s">
        <v>412</v>
      </c>
      <c r="F348" s="33"/>
      <c r="G348" s="25">
        <f>SUM(G349+G353+G360)</f>
        <v>9715729</v>
      </c>
    </row>
    <row r="349" spans="1:7" ht="30">
      <c r="A349" s="35" t="s">
        <v>66</v>
      </c>
      <c r="B349" s="28" t="s">
        <v>19</v>
      </c>
      <c r="C349" s="30">
        <v>10</v>
      </c>
      <c r="D349" s="28" t="s">
        <v>178</v>
      </c>
      <c r="E349" s="30" t="s">
        <v>421</v>
      </c>
      <c r="F349" s="28"/>
      <c r="G349" s="26">
        <f>SUM(G350)</f>
        <v>274452</v>
      </c>
    </row>
    <row r="350" spans="1:7" ht="30">
      <c r="A350" s="35" t="s">
        <v>433</v>
      </c>
      <c r="B350" s="28" t="s">
        <v>19</v>
      </c>
      <c r="C350" s="30">
        <v>10</v>
      </c>
      <c r="D350" s="28" t="s">
        <v>178</v>
      </c>
      <c r="E350" s="30" t="s">
        <v>425</v>
      </c>
      <c r="F350" s="28"/>
      <c r="G350" s="26">
        <f>SUM(G351:G352)</f>
        <v>274452</v>
      </c>
    </row>
    <row r="351" spans="1:7" ht="30">
      <c r="A351" s="35" t="s">
        <v>123</v>
      </c>
      <c r="B351" s="28" t="s">
        <v>19</v>
      </c>
      <c r="C351" s="30">
        <v>10</v>
      </c>
      <c r="D351" s="28" t="s">
        <v>178</v>
      </c>
      <c r="E351" s="30" t="s">
        <v>425</v>
      </c>
      <c r="F351" s="28" t="s">
        <v>179</v>
      </c>
      <c r="G351" s="26">
        <v>6200</v>
      </c>
    </row>
    <row r="352" spans="1:7" ht="15">
      <c r="A352" s="35" t="s">
        <v>202</v>
      </c>
      <c r="B352" s="28" t="s">
        <v>19</v>
      </c>
      <c r="C352" s="30">
        <v>10</v>
      </c>
      <c r="D352" s="28" t="s">
        <v>178</v>
      </c>
      <c r="E352" s="30" t="s">
        <v>425</v>
      </c>
      <c r="F352" s="28" t="s">
        <v>201</v>
      </c>
      <c r="G352" s="26">
        <v>268252</v>
      </c>
    </row>
    <row r="353" spans="1:7" ht="32.25" customHeight="1">
      <c r="A353" s="35" t="s">
        <v>642</v>
      </c>
      <c r="B353" s="28" t="s">
        <v>19</v>
      </c>
      <c r="C353" s="30">
        <v>10</v>
      </c>
      <c r="D353" s="28" t="s">
        <v>178</v>
      </c>
      <c r="E353" s="30" t="s">
        <v>426</v>
      </c>
      <c r="F353" s="28"/>
      <c r="G353" s="26">
        <f>SUM(G357+G354)</f>
        <v>8663296</v>
      </c>
    </row>
    <row r="354" spans="1:7" ht="15">
      <c r="A354" s="35" t="s">
        <v>231</v>
      </c>
      <c r="B354" s="28" t="s">
        <v>19</v>
      </c>
      <c r="C354" s="30">
        <v>10</v>
      </c>
      <c r="D354" s="28" t="s">
        <v>178</v>
      </c>
      <c r="E354" s="30" t="s">
        <v>427</v>
      </c>
      <c r="F354" s="28"/>
      <c r="G354" s="26">
        <f>SUM(G356+G355)</f>
        <v>6418296</v>
      </c>
    </row>
    <row r="355" spans="1:7" ht="30">
      <c r="A355" s="35" t="s">
        <v>123</v>
      </c>
      <c r="B355" s="28" t="s">
        <v>19</v>
      </c>
      <c r="C355" s="30">
        <v>10</v>
      </c>
      <c r="D355" s="28" t="s">
        <v>178</v>
      </c>
      <c r="E355" s="30" t="s">
        <v>427</v>
      </c>
      <c r="F355" s="28" t="s">
        <v>179</v>
      </c>
      <c r="G355" s="26">
        <v>130000</v>
      </c>
    </row>
    <row r="356" spans="1:7" ht="15">
      <c r="A356" s="35" t="s">
        <v>202</v>
      </c>
      <c r="B356" s="28" t="s">
        <v>19</v>
      </c>
      <c r="C356" s="30">
        <v>10</v>
      </c>
      <c r="D356" s="28" t="s">
        <v>178</v>
      </c>
      <c r="E356" s="30" t="s">
        <v>428</v>
      </c>
      <c r="F356" s="28" t="s">
        <v>201</v>
      </c>
      <c r="G356" s="26">
        <v>6288296</v>
      </c>
    </row>
    <row r="357" spans="1:7" ht="15">
      <c r="A357" s="35" t="s">
        <v>232</v>
      </c>
      <c r="B357" s="28" t="s">
        <v>19</v>
      </c>
      <c r="C357" s="30">
        <v>10</v>
      </c>
      <c r="D357" s="28" t="s">
        <v>178</v>
      </c>
      <c r="E357" s="30" t="s">
        <v>429</v>
      </c>
      <c r="F357" s="28"/>
      <c r="G357" s="26">
        <f>SUM(G359+G358)</f>
        <v>2245000</v>
      </c>
    </row>
    <row r="358" spans="1:7" ht="30">
      <c r="A358" s="35" t="s">
        <v>123</v>
      </c>
      <c r="B358" s="28" t="s">
        <v>19</v>
      </c>
      <c r="C358" s="30">
        <v>10</v>
      </c>
      <c r="D358" s="28" t="s">
        <v>178</v>
      </c>
      <c r="E358" s="30" t="s">
        <v>430</v>
      </c>
      <c r="F358" s="28" t="s">
        <v>179</v>
      </c>
      <c r="G358" s="26">
        <v>45000</v>
      </c>
    </row>
    <row r="359" spans="1:7" ht="15">
      <c r="A359" s="35" t="s">
        <v>202</v>
      </c>
      <c r="B359" s="28" t="s">
        <v>19</v>
      </c>
      <c r="C359" s="30">
        <v>10</v>
      </c>
      <c r="D359" s="28" t="s">
        <v>178</v>
      </c>
      <c r="E359" s="30" t="s">
        <v>430</v>
      </c>
      <c r="F359" s="28" t="s">
        <v>201</v>
      </c>
      <c r="G359" s="26">
        <v>2200000</v>
      </c>
    </row>
    <row r="360" spans="1:7" ht="30">
      <c r="A360" s="35" t="s">
        <v>82</v>
      </c>
      <c r="B360" s="28" t="s">
        <v>19</v>
      </c>
      <c r="C360" s="30">
        <v>10</v>
      </c>
      <c r="D360" s="28" t="s">
        <v>178</v>
      </c>
      <c r="E360" s="30" t="s">
        <v>431</v>
      </c>
      <c r="F360" s="28"/>
      <c r="G360" s="26">
        <f>SUM(G361)</f>
        <v>777981</v>
      </c>
    </row>
    <row r="361" spans="1:7" ht="30">
      <c r="A361" s="35" t="s">
        <v>230</v>
      </c>
      <c r="B361" s="28" t="s">
        <v>19</v>
      </c>
      <c r="C361" s="30">
        <v>10</v>
      </c>
      <c r="D361" s="28" t="s">
        <v>178</v>
      </c>
      <c r="E361" s="30" t="s">
        <v>432</v>
      </c>
      <c r="F361" s="28"/>
      <c r="G361" s="26">
        <f>SUM(G363+G362)</f>
        <v>777981</v>
      </c>
    </row>
    <row r="362" spans="1:7" ht="30">
      <c r="A362" s="35" t="s">
        <v>123</v>
      </c>
      <c r="B362" s="28" t="s">
        <v>19</v>
      </c>
      <c r="C362" s="30">
        <v>10</v>
      </c>
      <c r="D362" s="28" t="s">
        <v>178</v>
      </c>
      <c r="E362" s="30" t="s">
        <v>432</v>
      </c>
      <c r="F362" s="28" t="s">
        <v>179</v>
      </c>
      <c r="G362" s="26">
        <v>20000</v>
      </c>
    </row>
    <row r="363" spans="1:7" ht="15">
      <c r="A363" s="35" t="s">
        <v>202</v>
      </c>
      <c r="B363" s="28" t="s">
        <v>19</v>
      </c>
      <c r="C363" s="30">
        <v>10</v>
      </c>
      <c r="D363" s="28" t="s">
        <v>178</v>
      </c>
      <c r="E363" s="30" t="s">
        <v>434</v>
      </c>
      <c r="F363" s="28" t="s">
        <v>201</v>
      </c>
      <c r="G363" s="26">
        <v>757981</v>
      </c>
    </row>
    <row r="364" spans="1:7" ht="60">
      <c r="A364" s="35" t="s">
        <v>83</v>
      </c>
      <c r="B364" s="28" t="s">
        <v>19</v>
      </c>
      <c r="C364" s="30">
        <v>10</v>
      </c>
      <c r="D364" s="28" t="s">
        <v>178</v>
      </c>
      <c r="E364" s="30" t="s">
        <v>282</v>
      </c>
      <c r="F364" s="28"/>
      <c r="G364" s="26">
        <f>SUM(G365)</f>
        <v>2293848</v>
      </c>
    </row>
    <row r="365" spans="1:7" ht="30">
      <c r="A365" s="35" t="s">
        <v>102</v>
      </c>
      <c r="B365" s="28" t="s">
        <v>19</v>
      </c>
      <c r="C365" s="30">
        <v>10</v>
      </c>
      <c r="D365" s="28" t="s">
        <v>178</v>
      </c>
      <c r="E365" s="30" t="s">
        <v>423</v>
      </c>
      <c r="F365" s="28"/>
      <c r="G365" s="26">
        <f>SUM(G366)</f>
        <v>2293848</v>
      </c>
    </row>
    <row r="366" spans="1:7" ht="15">
      <c r="A366" s="35" t="s">
        <v>422</v>
      </c>
      <c r="B366" s="28" t="s">
        <v>19</v>
      </c>
      <c r="C366" s="30">
        <v>10</v>
      </c>
      <c r="D366" s="28" t="s">
        <v>178</v>
      </c>
      <c r="E366" s="30" t="s">
        <v>424</v>
      </c>
      <c r="F366" s="28"/>
      <c r="G366" s="26">
        <f>SUM(G367)</f>
        <v>2293848</v>
      </c>
    </row>
    <row r="367" spans="1:7" ht="15">
      <c r="A367" s="35" t="s">
        <v>202</v>
      </c>
      <c r="B367" s="28" t="s">
        <v>19</v>
      </c>
      <c r="C367" s="30">
        <v>10</v>
      </c>
      <c r="D367" s="28" t="s">
        <v>178</v>
      </c>
      <c r="E367" s="30" t="s">
        <v>424</v>
      </c>
      <c r="F367" s="28" t="s">
        <v>201</v>
      </c>
      <c r="G367" s="26">
        <v>2293848</v>
      </c>
    </row>
    <row r="368" spans="1:7" ht="33.75" customHeight="1">
      <c r="A368" s="39" t="s">
        <v>777</v>
      </c>
      <c r="B368" s="28" t="s">
        <v>19</v>
      </c>
      <c r="C368" s="30">
        <v>10</v>
      </c>
      <c r="D368" s="28" t="s">
        <v>178</v>
      </c>
      <c r="E368" s="30" t="s">
        <v>376</v>
      </c>
      <c r="F368" s="28"/>
      <c r="G368" s="26">
        <f>SUM(G369+G378)</f>
        <v>14651849</v>
      </c>
    </row>
    <row r="369" spans="1:7" ht="46.5" customHeight="1">
      <c r="A369" s="35" t="s">
        <v>779</v>
      </c>
      <c r="B369" s="28" t="s">
        <v>19</v>
      </c>
      <c r="C369" s="30">
        <v>10</v>
      </c>
      <c r="D369" s="28" t="s">
        <v>178</v>
      </c>
      <c r="E369" s="30" t="s">
        <v>377</v>
      </c>
      <c r="F369" s="28"/>
      <c r="G369" s="26">
        <f>SUM(G370+G374)</f>
        <v>14300849</v>
      </c>
    </row>
    <row r="370" spans="1:7" ht="30">
      <c r="A370" s="35" t="s">
        <v>436</v>
      </c>
      <c r="B370" s="28" t="s">
        <v>19</v>
      </c>
      <c r="C370" s="30">
        <v>10</v>
      </c>
      <c r="D370" s="28" t="s">
        <v>178</v>
      </c>
      <c r="E370" s="30" t="s">
        <v>437</v>
      </c>
      <c r="F370" s="28"/>
      <c r="G370" s="26">
        <f>SUM(G371)</f>
        <v>2321301</v>
      </c>
    </row>
    <row r="371" spans="1:7" ht="75">
      <c r="A371" s="35" t="s">
        <v>439</v>
      </c>
      <c r="B371" s="28" t="s">
        <v>19</v>
      </c>
      <c r="C371" s="30">
        <v>10</v>
      </c>
      <c r="D371" s="28" t="s">
        <v>178</v>
      </c>
      <c r="E371" s="30" t="s">
        <v>438</v>
      </c>
      <c r="F371" s="28"/>
      <c r="G371" s="26">
        <f>SUM(G373+G372)</f>
        <v>2321301</v>
      </c>
    </row>
    <row r="372" spans="1:7" ht="30">
      <c r="A372" s="35" t="s">
        <v>123</v>
      </c>
      <c r="B372" s="28" t="s">
        <v>19</v>
      </c>
      <c r="C372" s="30">
        <v>10</v>
      </c>
      <c r="D372" s="28" t="s">
        <v>178</v>
      </c>
      <c r="E372" s="30" t="s">
        <v>438</v>
      </c>
      <c r="F372" s="28" t="s">
        <v>179</v>
      </c>
      <c r="G372" s="26">
        <v>8195</v>
      </c>
    </row>
    <row r="373" spans="1:7" ht="15">
      <c r="A373" s="35" t="s">
        <v>202</v>
      </c>
      <c r="B373" s="28" t="s">
        <v>19</v>
      </c>
      <c r="C373" s="30">
        <v>10</v>
      </c>
      <c r="D373" s="28" t="s">
        <v>178</v>
      </c>
      <c r="E373" s="30" t="s">
        <v>438</v>
      </c>
      <c r="F373" s="28" t="s">
        <v>201</v>
      </c>
      <c r="G373" s="26">
        <v>2313106</v>
      </c>
    </row>
    <row r="374" spans="1:7" ht="30">
      <c r="A374" s="35" t="s">
        <v>103</v>
      </c>
      <c r="B374" s="28" t="s">
        <v>19</v>
      </c>
      <c r="C374" s="30">
        <v>10</v>
      </c>
      <c r="D374" s="28" t="s">
        <v>178</v>
      </c>
      <c r="E374" s="30" t="s">
        <v>441</v>
      </c>
      <c r="F374" s="28"/>
      <c r="G374" s="26">
        <f>SUM(G375)</f>
        <v>11979548</v>
      </c>
    </row>
    <row r="375" spans="1:7" ht="75">
      <c r="A375" s="35" t="s">
        <v>439</v>
      </c>
      <c r="B375" s="28" t="s">
        <v>19</v>
      </c>
      <c r="C375" s="30">
        <v>10</v>
      </c>
      <c r="D375" s="28" t="s">
        <v>178</v>
      </c>
      <c r="E375" s="30" t="s">
        <v>442</v>
      </c>
      <c r="F375" s="28"/>
      <c r="G375" s="26">
        <f>SUM(G376:G377)</f>
        <v>11979548</v>
      </c>
    </row>
    <row r="376" spans="1:7" ht="30">
      <c r="A376" s="35" t="s">
        <v>123</v>
      </c>
      <c r="B376" s="28" t="s">
        <v>19</v>
      </c>
      <c r="C376" s="30">
        <v>10</v>
      </c>
      <c r="D376" s="28" t="s">
        <v>178</v>
      </c>
      <c r="E376" s="30" t="s">
        <v>442</v>
      </c>
      <c r="F376" s="28" t="s">
        <v>179</v>
      </c>
      <c r="G376" s="26">
        <v>20995</v>
      </c>
    </row>
    <row r="377" spans="1:7" ht="15">
      <c r="A377" s="35" t="s">
        <v>202</v>
      </c>
      <c r="B377" s="28" t="s">
        <v>19</v>
      </c>
      <c r="C377" s="30">
        <v>10</v>
      </c>
      <c r="D377" s="28" t="s">
        <v>178</v>
      </c>
      <c r="E377" s="30" t="s">
        <v>442</v>
      </c>
      <c r="F377" s="28" t="s">
        <v>201</v>
      </c>
      <c r="G377" s="26">
        <v>11958553</v>
      </c>
    </row>
    <row r="378" spans="1:7" ht="63.75" customHeight="1">
      <c r="A378" s="35" t="s">
        <v>781</v>
      </c>
      <c r="B378" s="28" t="s">
        <v>19</v>
      </c>
      <c r="C378" s="30">
        <v>10</v>
      </c>
      <c r="D378" s="28" t="s">
        <v>178</v>
      </c>
      <c r="E378" s="30" t="s">
        <v>464</v>
      </c>
      <c r="F378" s="28"/>
      <c r="G378" s="26">
        <f>SUM(G379)</f>
        <v>351000</v>
      </c>
    </row>
    <row r="379" spans="1:7" ht="30">
      <c r="A379" s="35" t="s">
        <v>723</v>
      </c>
      <c r="B379" s="28" t="s">
        <v>19</v>
      </c>
      <c r="C379" s="30">
        <v>10</v>
      </c>
      <c r="D379" s="28" t="s">
        <v>178</v>
      </c>
      <c r="E379" s="30" t="s">
        <v>722</v>
      </c>
      <c r="F379" s="28"/>
      <c r="G379" s="26">
        <f>SUM(G380)</f>
        <v>351000</v>
      </c>
    </row>
    <row r="380" spans="1:7" ht="75">
      <c r="A380" s="35" t="s">
        <v>725</v>
      </c>
      <c r="B380" s="28" t="s">
        <v>19</v>
      </c>
      <c r="C380" s="30">
        <v>10</v>
      </c>
      <c r="D380" s="28" t="s">
        <v>178</v>
      </c>
      <c r="E380" s="30" t="s">
        <v>724</v>
      </c>
      <c r="F380" s="28"/>
      <c r="G380" s="26">
        <f>SUM(G381:G382)</f>
        <v>351000</v>
      </c>
    </row>
    <row r="381" spans="1:7" ht="30">
      <c r="A381" s="35" t="s">
        <v>123</v>
      </c>
      <c r="B381" s="28" t="s">
        <v>19</v>
      </c>
      <c r="C381" s="30">
        <v>10</v>
      </c>
      <c r="D381" s="28" t="s">
        <v>178</v>
      </c>
      <c r="E381" s="30" t="s">
        <v>724</v>
      </c>
      <c r="F381" s="28" t="s">
        <v>179</v>
      </c>
      <c r="G381" s="26">
        <v>1000</v>
      </c>
    </row>
    <row r="382" spans="1:7" ht="15">
      <c r="A382" s="35" t="s">
        <v>202</v>
      </c>
      <c r="B382" s="28" t="s">
        <v>19</v>
      </c>
      <c r="C382" s="30">
        <v>10</v>
      </c>
      <c r="D382" s="28" t="s">
        <v>178</v>
      </c>
      <c r="E382" s="30" t="s">
        <v>724</v>
      </c>
      <c r="F382" s="28" t="s">
        <v>201</v>
      </c>
      <c r="G382" s="26">
        <v>350000</v>
      </c>
    </row>
    <row r="383" spans="1:7" ht="45">
      <c r="A383" s="35" t="s">
        <v>34</v>
      </c>
      <c r="B383" s="28" t="s">
        <v>19</v>
      </c>
      <c r="C383" s="30">
        <v>10</v>
      </c>
      <c r="D383" s="28" t="s">
        <v>178</v>
      </c>
      <c r="E383" s="30" t="s">
        <v>29</v>
      </c>
      <c r="F383" s="28"/>
      <c r="G383" s="26">
        <f>SUM(G384)</f>
        <v>850000</v>
      </c>
    </row>
    <row r="384" spans="1:7" ht="75">
      <c r="A384" s="35" t="s">
        <v>68</v>
      </c>
      <c r="B384" s="28" t="s">
        <v>19</v>
      </c>
      <c r="C384" s="30">
        <v>10</v>
      </c>
      <c r="D384" s="28" t="s">
        <v>178</v>
      </c>
      <c r="E384" s="30" t="s">
        <v>69</v>
      </c>
      <c r="F384" s="28"/>
      <c r="G384" s="26">
        <f>SUM(G385)</f>
        <v>850000</v>
      </c>
    </row>
    <row r="385" spans="1:7" ht="32.25" customHeight="1">
      <c r="A385" s="35" t="s">
        <v>70</v>
      </c>
      <c r="B385" s="27" t="s">
        <v>19</v>
      </c>
      <c r="C385" s="30">
        <v>10</v>
      </c>
      <c r="D385" s="28" t="s">
        <v>178</v>
      </c>
      <c r="E385" s="30" t="s">
        <v>85</v>
      </c>
      <c r="F385" s="28"/>
      <c r="G385" s="26">
        <f>SUM(G386)</f>
        <v>850000</v>
      </c>
    </row>
    <row r="386" spans="1:7" ht="15">
      <c r="A386" s="35" t="s">
        <v>84</v>
      </c>
      <c r="B386" s="27" t="s">
        <v>19</v>
      </c>
      <c r="C386" s="30">
        <v>10</v>
      </c>
      <c r="D386" s="28" t="s">
        <v>178</v>
      </c>
      <c r="E386" s="30" t="s">
        <v>86</v>
      </c>
      <c r="F386" s="28"/>
      <c r="G386" s="26">
        <f>SUM(G387)</f>
        <v>850000</v>
      </c>
    </row>
    <row r="387" spans="1:7" ht="15">
      <c r="A387" s="35" t="s">
        <v>202</v>
      </c>
      <c r="B387" s="27" t="s">
        <v>19</v>
      </c>
      <c r="C387" s="30">
        <v>10</v>
      </c>
      <c r="D387" s="28" t="s">
        <v>178</v>
      </c>
      <c r="E387" s="30" t="s">
        <v>86</v>
      </c>
      <c r="F387" s="28" t="s">
        <v>201</v>
      </c>
      <c r="G387" s="26">
        <v>850000</v>
      </c>
    </row>
    <row r="388" spans="1:7" ht="15">
      <c r="A388" s="38" t="s">
        <v>204</v>
      </c>
      <c r="B388" s="27" t="s">
        <v>19</v>
      </c>
      <c r="C388" s="32">
        <v>10</v>
      </c>
      <c r="D388" s="33" t="s">
        <v>183</v>
      </c>
      <c r="E388" s="32"/>
      <c r="F388" s="28"/>
      <c r="G388" s="25">
        <f>SUM(G389+G394)</f>
        <v>15288461</v>
      </c>
    </row>
    <row r="389" spans="1:7" ht="28.5">
      <c r="A389" s="46" t="s">
        <v>443</v>
      </c>
      <c r="B389" s="27" t="s">
        <v>19</v>
      </c>
      <c r="C389" s="33" t="s">
        <v>159</v>
      </c>
      <c r="D389" s="33" t="s">
        <v>183</v>
      </c>
      <c r="E389" s="32" t="s">
        <v>276</v>
      </c>
      <c r="F389" s="28"/>
      <c r="G389" s="25">
        <f>SUM(G390)</f>
        <v>13057357</v>
      </c>
    </row>
    <row r="390" spans="1:7" ht="30">
      <c r="A390" s="35" t="s">
        <v>67</v>
      </c>
      <c r="B390" s="27" t="s">
        <v>19</v>
      </c>
      <c r="C390" s="30">
        <v>10</v>
      </c>
      <c r="D390" s="28" t="s">
        <v>183</v>
      </c>
      <c r="E390" s="30" t="s">
        <v>282</v>
      </c>
      <c r="F390" s="28"/>
      <c r="G390" s="26">
        <f>SUM(G391)</f>
        <v>13057357</v>
      </c>
    </row>
    <row r="391" spans="1:7" ht="45">
      <c r="A391" s="35" t="s">
        <v>444</v>
      </c>
      <c r="B391" s="27" t="s">
        <v>19</v>
      </c>
      <c r="C391" s="30">
        <v>10</v>
      </c>
      <c r="D391" s="28" t="s">
        <v>183</v>
      </c>
      <c r="E391" s="30" t="s">
        <v>445</v>
      </c>
      <c r="F391" s="28"/>
      <c r="G391" s="26">
        <f>SUM(G392)</f>
        <v>13057357</v>
      </c>
    </row>
    <row r="392" spans="1:7" ht="33.75" customHeight="1">
      <c r="A392" s="35" t="s">
        <v>234</v>
      </c>
      <c r="B392" s="27" t="s">
        <v>19</v>
      </c>
      <c r="C392" s="30">
        <v>10</v>
      </c>
      <c r="D392" s="28" t="s">
        <v>183</v>
      </c>
      <c r="E392" s="30" t="s">
        <v>446</v>
      </c>
      <c r="F392" s="28"/>
      <c r="G392" s="26">
        <f>SUM(G393)</f>
        <v>13057357</v>
      </c>
    </row>
    <row r="393" spans="1:7" ht="15">
      <c r="A393" s="35" t="s">
        <v>202</v>
      </c>
      <c r="B393" s="27" t="s">
        <v>19</v>
      </c>
      <c r="C393" s="30">
        <v>10</v>
      </c>
      <c r="D393" s="28" t="s">
        <v>183</v>
      </c>
      <c r="E393" s="30" t="s">
        <v>447</v>
      </c>
      <c r="F393" s="28" t="s">
        <v>201</v>
      </c>
      <c r="G393" s="26">
        <v>13057357</v>
      </c>
    </row>
    <row r="394" spans="1:7" ht="19.5" customHeight="1">
      <c r="A394" s="38" t="s">
        <v>211</v>
      </c>
      <c r="B394" s="27" t="s">
        <v>19</v>
      </c>
      <c r="C394" s="28" t="s">
        <v>159</v>
      </c>
      <c r="D394" s="28" t="s">
        <v>183</v>
      </c>
      <c r="E394" s="30" t="s">
        <v>298</v>
      </c>
      <c r="F394" s="28"/>
      <c r="G394" s="26">
        <f>SUM(G395)</f>
        <v>2231104</v>
      </c>
    </row>
    <row r="395" spans="1:7" ht="15">
      <c r="A395" s="35" t="s">
        <v>212</v>
      </c>
      <c r="B395" s="27" t="s">
        <v>19</v>
      </c>
      <c r="C395" s="30">
        <v>10</v>
      </c>
      <c r="D395" s="28" t="s">
        <v>183</v>
      </c>
      <c r="E395" s="30" t="s">
        <v>323</v>
      </c>
      <c r="F395" s="28"/>
      <c r="G395" s="26">
        <f>SUM(G396)</f>
        <v>2231104</v>
      </c>
    </row>
    <row r="396" spans="1:7" ht="15">
      <c r="A396" s="35" t="s">
        <v>164</v>
      </c>
      <c r="B396" s="27" t="s">
        <v>19</v>
      </c>
      <c r="C396" s="30">
        <v>10</v>
      </c>
      <c r="D396" s="28" t="s">
        <v>183</v>
      </c>
      <c r="E396" s="30" t="s">
        <v>16</v>
      </c>
      <c r="F396" s="28"/>
      <c r="G396" s="26">
        <f>SUM(G397)</f>
        <v>2231104</v>
      </c>
    </row>
    <row r="397" spans="1:7" ht="15">
      <c r="A397" s="35" t="s">
        <v>202</v>
      </c>
      <c r="B397" s="27" t="s">
        <v>19</v>
      </c>
      <c r="C397" s="30">
        <v>10</v>
      </c>
      <c r="D397" s="28" t="s">
        <v>183</v>
      </c>
      <c r="E397" s="30" t="s">
        <v>17</v>
      </c>
      <c r="F397" s="28" t="s">
        <v>201</v>
      </c>
      <c r="G397" s="26">
        <v>2231104</v>
      </c>
    </row>
    <row r="398" spans="1:7" ht="15">
      <c r="A398" s="38" t="s">
        <v>241</v>
      </c>
      <c r="B398" s="27" t="s">
        <v>19</v>
      </c>
      <c r="C398" s="32">
        <v>11</v>
      </c>
      <c r="D398" s="33" t="s">
        <v>240</v>
      </c>
      <c r="E398" s="32"/>
      <c r="F398" s="33"/>
      <c r="G398" s="25">
        <f aca="true" t="shared" si="0" ref="G398:G403">SUM(G399)</f>
        <v>170000</v>
      </c>
    </row>
    <row r="399" spans="1:7" ht="15">
      <c r="A399" s="38" t="s">
        <v>205</v>
      </c>
      <c r="B399" s="27" t="s">
        <v>19</v>
      </c>
      <c r="C399" s="32">
        <v>11</v>
      </c>
      <c r="D399" s="33" t="s">
        <v>175</v>
      </c>
      <c r="E399" s="32"/>
      <c r="F399" s="28"/>
      <c r="G399" s="25">
        <f t="shared" si="0"/>
        <v>170000</v>
      </c>
    </row>
    <row r="400" spans="1:7" ht="45">
      <c r="A400" s="35" t="s">
        <v>387</v>
      </c>
      <c r="B400" s="27" t="s">
        <v>19</v>
      </c>
      <c r="C400" s="28" t="s">
        <v>206</v>
      </c>
      <c r="D400" s="28" t="s">
        <v>175</v>
      </c>
      <c r="E400" s="30" t="s">
        <v>388</v>
      </c>
      <c r="F400" s="28"/>
      <c r="G400" s="26">
        <f t="shared" si="0"/>
        <v>170000</v>
      </c>
    </row>
    <row r="401" spans="1:7" ht="75">
      <c r="A401" s="39" t="s">
        <v>236</v>
      </c>
      <c r="B401" s="27" t="s">
        <v>19</v>
      </c>
      <c r="C401" s="28" t="s">
        <v>206</v>
      </c>
      <c r="D401" s="28" t="s">
        <v>175</v>
      </c>
      <c r="E401" s="30" t="s">
        <v>389</v>
      </c>
      <c r="F401" s="28"/>
      <c r="G401" s="26">
        <f t="shared" si="0"/>
        <v>170000</v>
      </c>
    </row>
    <row r="402" spans="1:7" ht="60">
      <c r="A402" s="39" t="s">
        <v>390</v>
      </c>
      <c r="B402" s="27" t="s">
        <v>19</v>
      </c>
      <c r="C402" s="28" t="s">
        <v>206</v>
      </c>
      <c r="D402" s="28" t="s">
        <v>175</v>
      </c>
      <c r="E402" s="30" t="s">
        <v>391</v>
      </c>
      <c r="F402" s="28"/>
      <c r="G402" s="26">
        <f t="shared" si="0"/>
        <v>170000</v>
      </c>
    </row>
    <row r="403" spans="1:7" ht="48.75" customHeight="1">
      <c r="A403" s="35" t="s">
        <v>392</v>
      </c>
      <c r="B403" s="27" t="s">
        <v>19</v>
      </c>
      <c r="C403" s="28" t="s">
        <v>206</v>
      </c>
      <c r="D403" s="28" t="s">
        <v>175</v>
      </c>
      <c r="E403" s="30" t="s">
        <v>393</v>
      </c>
      <c r="F403" s="28"/>
      <c r="G403" s="26">
        <f t="shared" si="0"/>
        <v>170000</v>
      </c>
    </row>
    <row r="404" spans="1:7" ht="30">
      <c r="A404" s="35" t="s">
        <v>123</v>
      </c>
      <c r="B404" s="27" t="s">
        <v>19</v>
      </c>
      <c r="C404" s="28" t="s">
        <v>206</v>
      </c>
      <c r="D404" s="28" t="s">
        <v>175</v>
      </c>
      <c r="E404" s="30" t="s">
        <v>393</v>
      </c>
      <c r="F404" s="28" t="s">
        <v>179</v>
      </c>
      <c r="G404" s="26">
        <v>170000</v>
      </c>
    </row>
    <row r="405" spans="1:7" ht="47.25" customHeight="1">
      <c r="A405" s="38" t="s">
        <v>207</v>
      </c>
      <c r="B405" s="27" t="s">
        <v>19</v>
      </c>
      <c r="C405" s="32">
        <v>14</v>
      </c>
      <c r="D405" s="32"/>
      <c r="E405" s="32"/>
      <c r="F405" s="28"/>
      <c r="G405" s="25">
        <f>SUM(G406+G412)</f>
        <v>10116184</v>
      </c>
    </row>
    <row r="406" spans="1:7" ht="30" customHeight="1">
      <c r="A406" s="38" t="s">
        <v>208</v>
      </c>
      <c r="B406" s="27" t="s">
        <v>19</v>
      </c>
      <c r="C406" s="32">
        <v>14</v>
      </c>
      <c r="D406" s="33" t="s">
        <v>173</v>
      </c>
      <c r="E406" s="32"/>
      <c r="F406" s="28"/>
      <c r="G406" s="25">
        <f>SUM(G407)</f>
        <v>9816184</v>
      </c>
    </row>
    <row r="407" spans="1:7" ht="30">
      <c r="A407" s="35" t="s">
        <v>101</v>
      </c>
      <c r="B407" s="27" t="s">
        <v>19</v>
      </c>
      <c r="C407" s="30">
        <v>14</v>
      </c>
      <c r="D407" s="28" t="s">
        <v>173</v>
      </c>
      <c r="E407" s="30" t="s">
        <v>380</v>
      </c>
      <c r="F407" s="28"/>
      <c r="G407" s="26">
        <f>SUM(G409)</f>
        <v>9816184</v>
      </c>
    </row>
    <row r="408" spans="1:7" ht="45">
      <c r="A408" s="35" t="s">
        <v>381</v>
      </c>
      <c r="B408" s="27" t="s">
        <v>19</v>
      </c>
      <c r="C408" s="30">
        <v>14</v>
      </c>
      <c r="D408" s="28" t="s">
        <v>173</v>
      </c>
      <c r="E408" s="30" t="s">
        <v>382</v>
      </c>
      <c r="F408" s="28"/>
      <c r="G408" s="26">
        <f>SUM(G409)</f>
        <v>9816184</v>
      </c>
    </row>
    <row r="409" spans="1:7" ht="30">
      <c r="A409" s="35" t="s">
        <v>383</v>
      </c>
      <c r="B409" s="27" t="s">
        <v>19</v>
      </c>
      <c r="C409" s="30">
        <v>14</v>
      </c>
      <c r="D409" s="28" t="s">
        <v>173</v>
      </c>
      <c r="E409" s="30" t="s">
        <v>384</v>
      </c>
      <c r="F409" s="28"/>
      <c r="G409" s="26">
        <f>SUM(G410)</f>
        <v>9816184</v>
      </c>
    </row>
    <row r="410" spans="1:7" ht="45">
      <c r="A410" s="39" t="s">
        <v>385</v>
      </c>
      <c r="B410" s="27" t="s">
        <v>19</v>
      </c>
      <c r="C410" s="30">
        <v>14</v>
      </c>
      <c r="D410" s="28" t="s">
        <v>173</v>
      </c>
      <c r="E410" s="30" t="s">
        <v>386</v>
      </c>
      <c r="F410" s="28"/>
      <c r="G410" s="26">
        <f>SUM(G411)</f>
        <v>9816184</v>
      </c>
    </row>
    <row r="411" spans="1:7" ht="15">
      <c r="A411" s="39" t="s">
        <v>184</v>
      </c>
      <c r="B411" s="27" t="s">
        <v>19</v>
      </c>
      <c r="C411" s="30">
        <v>14</v>
      </c>
      <c r="D411" s="28" t="s">
        <v>173</v>
      </c>
      <c r="E411" s="30" t="s">
        <v>386</v>
      </c>
      <c r="F411" s="28" t="s">
        <v>242</v>
      </c>
      <c r="G411" s="26">
        <v>9816184</v>
      </c>
    </row>
    <row r="412" spans="1:7" ht="15">
      <c r="A412" s="46" t="s">
        <v>258</v>
      </c>
      <c r="B412" s="27" t="s">
        <v>19</v>
      </c>
      <c r="C412" s="30">
        <v>14</v>
      </c>
      <c r="D412" s="28" t="s">
        <v>178</v>
      </c>
      <c r="E412" s="30"/>
      <c r="F412" s="28"/>
      <c r="G412" s="25">
        <f>SUM(G413)</f>
        <v>300000</v>
      </c>
    </row>
    <row r="413" spans="1:7" ht="30">
      <c r="A413" s="39" t="s">
        <v>186</v>
      </c>
      <c r="B413" s="27" t="s">
        <v>19</v>
      </c>
      <c r="C413" s="30">
        <v>14</v>
      </c>
      <c r="D413" s="28" t="s">
        <v>178</v>
      </c>
      <c r="E413" s="30" t="s">
        <v>319</v>
      </c>
      <c r="F413" s="28"/>
      <c r="G413" s="26">
        <f>SUM(G414)</f>
        <v>300000</v>
      </c>
    </row>
    <row r="414" spans="1:7" ht="30">
      <c r="A414" s="39" t="s">
        <v>262</v>
      </c>
      <c r="B414" s="27" t="s">
        <v>19</v>
      </c>
      <c r="C414" s="30">
        <v>14</v>
      </c>
      <c r="D414" s="28" t="s">
        <v>178</v>
      </c>
      <c r="E414" s="30" t="s">
        <v>320</v>
      </c>
      <c r="F414" s="28"/>
      <c r="G414" s="26">
        <f>SUM(G415)</f>
        <v>300000</v>
      </c>
    </row>
    <row r="415" spans="1:7" ht="30">
      <c r="A415" s="39" t="s">
        <v>156</v>
      </c>
      <c r="B415" s="27" t="s">
        <v>19</v>
      </c>
      <c r="C415" s="30">
        <v>14</v>
      </c>
      <c r="D415" s="28" t="s">
        <v>178</v>
      </c>
      <c r="E415" s="30" t="s">
        <v>26</v>
      </c>
      <c r="F415" s="28"/>
      <c r="G415" s="26">
        <f>SUM(G416)</f>
        <v>300000</v>
      </c>
    </row>
    <row r="416" spans="1:7" ht="15">
      <c r="A416" s="39" t="s">
        <v>184</v>
      </c>
      <c r="B416" s="27" t="s">
        <v>19</v>
      </c>
      <c r="C416" s="40">
        <v>14</v>
      </c>
      <c r="D416" s="28" t="s">
        <v>178</v>
      </c>
      <c r="E416" s="41" t="s">
        <v>321</v>
      </c>
      <c r="F416" s="49">
        <v>500</v>
      </c>
      <c r="G416" s="26">
        <v>300000</v>
      </c>
    </row>
    <row r="526" ht="15.75" customHeight="1"/>
  </sheetData>
  <sheetProtection/>
  <mergeCells count="5">
    <mergeCell ref="A9:F9"/>
    <mergeCell ref="A10:F10"/>
    <mergeCell ref="A11:F11"/>
    <mergeCell ref="A4:C7"/>
    <mergeCell ref="D8:G8"/>
  </mergeCells>
  <hyperlinks>
    <hyperlink ref="A200" r:id="rId1" display="consultantplus://offline/ref=C6EF3AE28B6C46D1117CBBA251A07B11C6C7C5768D606C8B0E322DA1BBA42282C9440EEF08E6CC43400230U6VFM"/>
  </hyperlinks>
  <printOptions/>
  <pageMargins left="0.6299212598425197" right="0.5118110236220472" top="0.6692913385826772" bottom="0.6692913385826772" header="0.31496062992125984" footer="0.31496062992125984"/>
  <pageSetup fitToHeight="0"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70" sqref="A70:IV70"/>
    </sheetView>
  </sheetViews>
  <sheetFormatPr defaultColWidth="9.140625" defaultRowHeight="15"/>
  <cols>
    <col min="1" max="1" width="20.7109375" style="0" customWidth="1"/>
    <col min="2" max="2" width="67.281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13671875" style="0" hidden="1" customWidth="1"/>
    <col min="7" max="7" width="13.57421875" style="0" customWidth="1"/>
  </cols>
  <sheetData>
    <row r="1" spans="2:3" ht="15" customHeight="1">
      <c r="B1" s="199" t="s">
        <v>791</v>
      </c>
      <c r="C1" s="199"/>
    </row>
    <row r="2" spans="2:3" ht="15">
      <c r="B2" s="199"/>
      <c r="C2" s="199"/>
    </row>
    <row r="3" spans="2:3" ht="79.5" customHeight="1">
      <c r="B3" s="199"/>
      <c r="C3" s="199"/>
    </row>
    <row r="4" spans="1:7" ht="15">
      <c r="A4" s="205" t="s">
        <v>756</v>
      </c>
      <c r="B4" s="205"/>
      <c r="C4" s="205"/>
      <c r="D4" s="123"/>
      <c r="E4" s="123"/>
      <c r="F4" s="123"/>
      <c r="G4" s="123"/>
    </row>
    <row r="5" spans="1:7" ht="15">
      <c r="A5" s="206"/>
      <c r="B5" s="206"/>
      <c r="C5" s="206"/>
      <c r="D5" s="123"/>
      <c r="E5" s="123"/>
      <c r="F5" s="123"/>
      <c r="G5" s="123"/>
    </row>
    <row r="6" spans="1:7" ht="15">
      <c r="A6" s="123"/>
      <c r="B6" s="123"/>
      <c r="C6" s="104" t="s">
        <v>155</v>
      </c>
      <c r="D6" s="123"/>
      <c r="E6" s="123"/>
      <c r="F6" s="123"/>
      <c r="G6" s="123"/>
    </row>
    <row r="7" spans="1:7" ht="48.75" customHeight="1">
      <c r="A7" s="67" t="s">
        <v>470</v>
      </c>
      <c r="B7" s="108" t="s">
        <v>471</v>
      </c>
      <c r="C7" s="67" t="s">
        <v>671</v>
      </c>
      <c r="D7" s="107"/>
      <c r="E7" s="107"/>
      <c r="F7" s="107"/>
      <c r="G7" s="124" t="s">
        <v>672</v>
      </c>
    </row>
    <row r="8" spans="1:7" ht="15">
      <c r="A8" s="68" t="s">
        <v>472</v>
      </c>
      <c r="B8" s="109" t="s">
        <v>473</v>
      </c>
      <c r="C8" s="163">
        <f>SUM(C9+C14+C20+C30+C33+C40+C46+C50)</f>
        <v>115146707</v>
      </c>
      <c r="D8" s="163">
        <f>SUM(D9+D14+D20+D30+D33+D40+D46+D50)</f>
        <v>0</v>
      </c>
      <c r="E8" s="163">
        <f>SUM(E9+E14+E20+E30+E33+E40+E46+E50)</f>
        <v>0</v>
      </c>
      <c r="F8" s="163">
        <f>SUM(F9+F14+F20+F30+F33+F40+F46+F50)</f>
        <v>0</v>
      </c>
      <c r="G8" s="163">
        <f>SUM(G9+G14+G20+G30+G33+G40+G46+G50)</f>
        <v>117378207</v>
      </c>
    </row>
    <row r="9" spans="1:7" ht="15">
      <c r="A9" s="68" t="s">
        <v>474</v>
      </c>
      <c r="B9" s="109" t="s">
        <v>475</v>
      </c>
      <c r="C9" s="122">
        <f>SUM(C10)</f>
        <v>82969443</v>
      </c>
      <c r="D9" s="122">
        <f>SUM(D10)</f>
        <v>0</v>
      </c>
      <c r="E9" s="122">
        <f>SUM(E10)</f>
        <v>0</v>
      </c>
      <c r="F9" s="122">
        <f>SUM(F10)</f>
        <v>0</v>
      </c>
      <c r="G9" s="122">
        <f>SUM(G10)</f>
        <v>84422380</v>
      </c>
    </row>
    <row r="10" spans="1:7" ht="15">
      <c r="A10" s="70" t="s">
        <v>476</v>
      </c>
      <c r="B10" s="109" t="s">
        <v>477</v>
      </c>
      <c r="C10" s="122">
        <f>SUM(C11+C12+C13)</f>
        <v>82969443</v>
      </c>
      <c r="D10" s="122">
        <f>SUM(D11+D12+D13)</f>
        <v>0</v>
      </c>
      <c r="E10" s="122">
        <f>SUM(E11+E12+E13)</f>
        <v>0</v>
      </c>
      <c r="F10" s="122">
        <f>SUM(F11+F12+F13)</f>
        <v>0</v>
      </c>
      <c r="G10" s="122">
        <f>SUM(G11+G12+G13)</f>
        <v>84422380</v>
      </c>
    </row>
    <row r="11" spans="1:7" ht="51">
      <c r="A11" s="71" t="s">
        <v>478</v>
      </c>
      <c r="B11" s="110" t="s">
        <v>763</v>
      </c>
      <c r="C11" s="73">
        <v>81856001</v>
      </c>
      <c r="D11" s="118"/>
      <c r="E11" s="118"/>
      <c r="F11" s="118"/>
      <c r="G11" s="125">
        <v>83299144</v>
      </c>
    </row>
    <row r="12" spans="1:7" ht="77.25">
      <c r="A12" s="71" t="s">
        <v>638</v>
      </c>
      <c r="B12" s="106" t="s">
        <v>762</v>
      </c>
      <c r="C12" s="73">
        <v>555910</v>
      </c>
      <c r="D12" s="118"/>
      <c r="E12" s="118"/>
      <c r="F12" s="118"/>
      <c r="G12" s="125">
        <v>566894</v>
      </c>
    </row>
    <row r="13" spans="1:7" ht="26.25">
      <c r="A13" s="71" t="s">
        <v>639</v>
      </c>
      <c r="B13" s="106" t="s">
        <v>640</v>
      </c>
      <c r="C13" s="73">
        <v>557532</v>
      </c>
      <c r="D13" s="118"/>
      <c r="E13" s="118"/>
      <c r="F13" s="118"/>
      <c r="G13" s="125">
        <v>556342</v>
      </c>
    </row>
    <row r="14" spans="1:7" ht="25.5">
      <c r="A14" s="179" t="s">
        <v>651</v>
      </c>
      <c r="B14" s="111" t="s">
        <v>479</v>
      </c>
      <c r="C14" s="74">
        <f>SUM(C16:C19)</f>
        <v>6371182</v>
      </c>
      <c r="D14" s="74">
        <f>SUM(D16:D19)</f>
        <v>0</v>
      </c>
      <c r="E14" s="74">
        <f>SUM(E16:E19)</f>
        <v>0</v>
      </c>
      <c r="F14" s="74">
        <f>SUM(F16:F19)</f>
        <v>0</v>
      </c>
      <c r="G14" s="74">
        <f>SUM(G16:G19)</f>
        <v>6967487</v>
      </c>
    </row>
    <row r="15" spans="1:7" ht="25.5">
      <c r="A15" s="75" t="s">
        <v>480</v>
      </c>
      <c r="B15" s="110" t="s">
        <v>481</v>
      </c>
      <c r="C15" s="73">
        <f>SUM(C16:C19)</f>
        <v>6371182</v>
      </c>
      <c r="D15" s="73">
        <f>SUM(D16:D19)</f>
        <v>0</v>
      </c>
      <c r="E15" s="73">
        <f>SUM(E16:E19)</f>
        <v>0</v>
      </c>
      <c r="F15" s="73">
        <f>SUM(F16:F19)</f>
        <v>0</v>
      </c>
      <c r="G15" s="73">
        <f>SUM(G16:G19)</f>
        <v>6967487</v>
      </c>
    </row>
    <row r="16" spans="1:7" ht="51">
      <c r="A16" s="71" t="s">
        <v>482</v>
      </c>
      <c r="B16" s="110" t="s">
        <v>645</v>
      </c>
      <c r="C16" s="73">
        <v>2213994</v>
      </c>
      <c r="D16" s="118"/>
      <c r="E16" s="118"/>
      <c r="F16" s="118"/>
      <c r="G16" s="125">
        <v>2269920</v>
      </c>
    </row>
    <row r="17" spans="1:7" ht="63.75">
      <c r="A17" s="71" t="s">
        <v>483</v>
      </c>
      <c r="B17" s="112" t="s">
        <v>646</v>
      </c>
      <c r="C17" s="73">
        <v>20393</v>
      </c>
      <c r="D17" s="118"/>
      <c r="E17" s="118"/>
      <c r="F17" s="118"/>
      <c r="G17" s="125">
        <v>21249</v>
      </c>
    </row>
    <row r="18" spans="1:7" ht="51">
      <c r="A18" s="71" t="s">
        <v>484</v>
      </c>
      <c r="B18" s="110" t="s">
        <v>647</v>
      </c>
      <c r="C18" s="73">
        <v>4592361</v>
      </c>
      <c r="D18" s="118"/>
      <c r="E18" s="118"/>
      <c r="F18" s="118"/>
      <c r="G18" s="125">
        <v>5149997</v>
      </c>
    </row>
    <row r="19" spans="1:7" ht="51">
      <c r="A19" s="71" t="s">
        <v>485</v>
      </c>
      <c r="B19" s="110" t="s">
        <v>648</v>
      </c>
      <c r="C19" s="73">
        <v>-455566</v>
      </c>
      <c r="D19" s="118"/>
      <c r="E19" s="118"/>
      <c r="F19" s="118"/>
      <c r="G19" s="125">
        <v>-473679</v>
      </c>
    </row>
    <row r="20" spans="1:7" ht="15">
      <c r="A20" s="69" t="s">
        <v>486</v>
      </c>
      <c r="B20" s="109" t="s">
        <v>487</v>
      </c>
      <c r="C20" s="74">
        <f>SUM(C26+C28+C21)</f>
        <v>4174074</v>
      </c>
      <c r="D20" s="74">
        <f>SUM(D26+D28+D21)</f>
        <v>0</v>
      </c>
      <c r="E20" s="74">
        <f>SUM(E26+E28+E21)</f>
        <v>0</v>
      </c>
      <c r="F20" s="74">
        <f>SUM(F26+F28+F21)</f>
        <v>0</v>
      </c>
      <c r="G20" s="74">
        <f>SUM(G26+G28+G21)</f>
        <v>4356332</v>
      </c>
    </row>
    <row r="21" spans="1:7" ht="25.5">
      <c r="A21" s="69" t="s">
        <v>488</v>
      </c>
      <c r="B21" s="109" t="s">
        <v>489</v>
      </c>
      <c r="C21" s="74">
        <f>SUM(C24+C22)</f>
        <v>337174</v>
      </c>
      <c r="D21" s="74">
        <f>SUM(D24+D22)</f>
        <v>0</v>
      </c>
      <c r="E21" s="74">
        <f>SUM(E24+E22)</f>
        <v>0</v>
      </c>
      <c r="F21" s="74">
        <f>SUM(F24+F22)</f>
        <v>0</v>
      </c>
      <c r="G21" s="74">
        <f>SUM(G24+G22)</f>
        <v>356056</v>
      </c>
    </row>
    <row r="22" spans="1:7" ht="25.5">
      <c r="A22" s="72" t="s">
        <v>490</v>
      </c>
      <c r="B22" s="110" t="s">
        <v>491</v>
      </c>
      <c r="C22" s="73">
        <f>SUM(C23)</f>
        <v>247474</v>
      </c>
      <c r="D22" s="73">
        <f>SUM(D23)</f>
        <v>0</v>
      </c>
      <c r="E22" s="73">
        <f>SUM(E23)</f>
        <v>0</v>
      </c>
      <c r="F22" s="73">
        <f>SUM(F23)</f>
        <v>0</v>
      </c>
      <c r="G22" s="73">
        <f>SUM(G23)</f>
        <v>261333</v>
      </c>
    </row>
    <row r="23" spans="1:7" ht="25.5">
      <c r="A23" s="72" t="s">
        <v>663</v>
      </c>
      <c r="B23" s="110" t="s">
        <v>662</v>
      </c>
      <c r="C23" s="73">
        <v>247474</v>
      </c>
      <c r="D23" s="118"/>
      <c r="E23" s="118"/>
      <c r="F23" s="118"/>
      <c r="G23" s="118">
        <v>261333</v>
      </c>
    </row>
    <row r="24" spans="1:7" ht="25.5">
      <c r="A24" s="72" t="s">
        <v>664</v>
      </c>
      <c r="B24" s="110" t="s">
        <v>649</v>
      </c>
      <c r="C24" s="73">
        <f>SUM(C25)</f>
        <v>89700</v>
      </c>
      <c r="D24" s="73">
        <f>SUM(D25)</f>
        <v>0</v>
      </c>
      <c r="E24" s="73">
        <f>SUM(E25)</f>
        <v>0</v>
      </c>
      <c r="F24" s="73">
        <f>SUM(F25)</f>
        <v>0</v>
      </c>
      <c r="G24" s="73">
        <f>SUM(G25)</f>
        <v>94723</v>
      </c>
    </row>
    <row r="25" spans="1:7" ht="25.5">
      <c r="A25" s="72" t="s">
        <v>492</v>
      </c>
      <c r="B25" s="110" t="s">
        <v>649</v>
      </c>
      <c r="C25" s="73">
        <v>89700</v>
      </c>
      <c r="D25" s="118"/>
      <c r="E25" s="118"/>
      <c r="F25" s="118"/>
      <c r="G25" s="118">
        <v>94723</v>
      </c>
    </row>
    <row r="26" spans="1:7" ht="15">
      <c r="A26" s="69" t="s">
        <v>493</v>
      </c>
      <c r="B26" s="109" t="s">
        <v>494</v>
      </c>
      <c r="C26" s="122">
        <f>SUM(C27)</f>
        <v>3299693</v>
      </c>
      <c r="D26" s="122">
        <f>SUM(D27)</f>
        <v>0</v>
      </c>
      <c r="E26" s="122">
        <f>SUM(E27)</f>
        <v>0</v>
      </c>
      <c r="F26" s="122">
        <f>SUM(F27)</f>
        <v>0</v>
      </c>
      <c r="G26" s="122">
        <f>SUM(G27)</f>
        <v>3441580</v>
      </c>
    </row>
    <row r="27" spans="1:7" ht="15">
      <c r="A27" s="72" t="s">
        <v>495</v>
      </c>
      <c r="B27" s="113" t="s">
        <v>494</v>
      </c>
      <c r="C27" s="73">
        <v>3299693</v>
      </c>
      <c r="D27" s="118"/>
      <c r="E27" s="118"/>
      <c r="F27" s="118"/>
      <c r="G27" s="118">
        <v>3441580</v>
      </c>
    </row>
    <row r="28" spans="1:7" ht="15">
      <c r="A28" s="72" t="s">
        <v>496</v>
      </c>
      <c r="B28" s="109" t="s">
        <v>497</v>
      </c>
      <c r="C28" s="120">
        <f>SUM(C29:C29)</f>
        <v>537207</v>
      </c>
      <c r="D28" s="120">
        <f>SUM(D29:D29)</f>
        <v>0</v>
      </c>
      <c r="E28" s="120">
        <f>SUM(E29:E29)</f>
        <v>0</v>
      </c>
      <c r="F28" s="120">
        <f>SUM(F29:F29)</f>
        <v>0</v>
      </c>
      <c r="G28" s="120">
        <f>SUM(G29:G29)</f>
        <v>558696</v>
      </c>
    </row>
    <row r="29" spans="1:7" ht="15">
      <c r="A29" s="72" t="s">
        <v>498</v>
      </c>
      <c r="B29" s="114" t="s">
        <v>497</v>
      </c>
      <c r="C29" s="76">
        <v>537207</v>
      </c>
      <c r="D29" s="118"/>
      <c r="E29" s="118"/>
      <c r="F29" s="118"/>
      <c r="G29" s="118">
        <v>558696</v>
      </c>
    </row>
    <row r="30" spans="1:7" ht="15">
      <c r="A30" s="69" t="s">
        <v>499</v>
      </c>
      <c r="B30" s="109" t="s">
        <v>500</v>
      </c>
      <c r="C30" s="122">
        <f>SUM(C31)</f>
        <v>2765855</v>
      </c>
      <c r="D30" s="122">
        <f>SUM(D31)</f>
        <v>0</v>
      </c>
      <c r="E30" s="122">
        <f>SUM(E31)</f>
        <v>0</v>
      </c>
      <c r="F30" s="122">
        <f>SUM(F31)</f>
        <v>0</v>
      </c>
      <c r="G30" s="122">
        <f>SUM(G31)</f>
        <v>2765855</v>
      </c>
    </row>
    <row r="31" spans="1:7" ht="25.5">
      <c r="A31" s="77" t="s">
        <v>501</v>
      </c>
      <c r="B31" s="110" t="s">
        <v>502</v>
      </c>
      <c r="C31" s="120">
        <f>SUM(C32)</f>
        <v>2765855</v>
      </c>
      <c r="D31" s="120">
        <f>SUM(D32)</f>
        <v>0</v>
      </c>
      <c r="E31" s="120">
        <f>SUM(E32)</f>
        <v>0</v>
      </c>
      <c r="F31" s="120">
        <f>SUM(F32)</f>
        <v>0</v>
      </c>
      <c r="G31" s="120">
        <f>SUM(G32)</f>
        <v>2765855</v>
      </c>
    </row>
    <row r="32" spans="1:7" ht="38.25">
      <c r="A32" s="72" t="s">
        <v>503</v>
      </c>
      <c r="B32" s="110" t="s">
        <v>504</v>
      </c>
      <c r="C32" s="73">
        <v>2765855</v>
      </c>
      <c r="D32" s="118"/>
      <c r="E32" s="118"/>
      <c r="F32" s="118"/>
      <c r="G32" s="118">
        <v>2765855</v>
      </c>
    </row>
    <row r="33" spans="1:7" ht="25.5">
      <c r="A33" s="69" t="s">
        <v>505</v>
      </c>
      <c r="B33" s="115" t="s">
        <v>506</v>
      </c>
      <c r="C33" s="122">
        <f>SUM(C34)</f>
        <v>3517561</v>
      </c>
      <c r="D33" s="122">
        <f>SUM(D34)</f>
        <v>0</v>
      </c>
      <c r="E33" s="122">
        <f>SUM(E34)</f>
        <v>0</v>
      </c>
      <c r="F33" s="122">
        <f>SUM(F34)</f>
        <v>0</v>
      </c>
      <c r="G33" s="122">
        <f>SUM(G34)</f>
        <v>3517561</v>
      </c>
    </row>
    <row r="34" spans="1:7" ht="63.75">
      <c r="A34" s="72" t="s">
        <v>507</v>
      </c>
      <c r="B34" s="110" t="s">
        <v>508</v>
      </c>
      <c r="C34" s="120">
        <f>SUM(C35+C38)</f>
        <v>3517561</v>
      </c>
      <c r="D34" s="120">
        <f>SUM(D35+D38)</f>
        <v>0</v>
      </c>
      <c r="E34" s="120">
        <f>SUM(E35+E38)</f>
        <v>0</v>
      </c>
      <c r="F34" s="120">
        <f>SUM(F35+F38)</f>
        <v>0</v>
      </c>
      <c r="G34" s="120">
        <f>SUM(G35+G38)</f>
        <v>3517561</v>
      </c>
    </row>
    <row r="35" spans="1:7" ht="51">
      <c r="A35" s="72" t="s">
        <v>509</v>
      </c>
      <c r="B35" s="110" t="s">
        <v>510</v>
      </c>
      <c r="C35" s="120">
        <f>SUM(C36+C37)</f>
        <v>1928000</v>
      </c>
      <c r="D35" s="120">
        <f>SUM(D36+D37)</f>
        <v>0</v>
      </c>
      <c r="E35" s="120">
        <f>SUM(E36+E37)</f>
        <v>0</v>
      </c>
      <c r="F35" s="120">
        <f>SUM(F36+F37)</f>
        <v>0</v>
      </c>
      <c r="G35" s="120">
        <f>SUM(G36+G37)</f>
        <v>1928000</v>
      </c>
    </row>
    <row r="36" spans="1:7" ht="51">
      <c r="A36" s="72" t="s">
        <v>511</v>
      </c>
      <c r="B36" s="110" t="s">
        <v>512</v>
      </c>
      <c r="C36" s="73">
        <v>1714367</v>
      </c>
      <c r="D36" s="118"/>
      <c r="E36" s="118"/>
      <c r="F36" s="118"/>
      <c r="G36" s="125">
        <v>1714367</v>
      </c>
    </row>
    <row r="37" spans="1:7" ht="51">
      <c r="A37" s="72" t="s">
        <v>513</v>
      </c>
      <c r="B37" s="110" t="s">
        <v>514</v>
      </c>
      <c r="C37" s="73">
        <v>213633</v>
      </c>
      <c r="D37" s="118"/>
      <c r="E37" s="118"/>
      <c r="F37" s="118"/>
      <c r="G37" s="125">
        <v>213633</v>
      </c>
    </row>
    <row r="38" spans="1:7" ht="51">
      <c r="A38" s="72" t="s">
        <v>515</v>
      </c>
      <c r="B38" s="110" t="s">
        <v>516</v>
      </c>
      <c r="C38" s="120">
        <f>SUM(C39)</f>
        <v>1589561</v>
      </c>
      <c r="D38" s="120">
        <f>SUM(D39)</f>
        <v>0</v>
      </c>
      <c r="E38" s="120">
        <f>SUM(E39)</f>
        <v>0</v>
      </c>
      <c r="F38" s="120">
        <f>SUM(F39)</f>
        <v>0</v>
      </c>
      <c r="G38" s="120">
        <f>SUM(G39)</f>
        <v>1589561</v>
      </c>
    </row>
    <row r="39" spans="1:7" ht="51">
      <c r="A39" s="72" t="s">
        <v>517</v>
      </c>
      <c r="B39" s="110" t="s">
        <v>518</v>
      </c>
      <c r="C39" s="73">
        <v>1589561</v>
      </c>
      <c r="D39" s="118"/>
      <c r="E39" s="118"/>
      <c r="F39" s="118"/>
      <c r="G39" s="118">
        <v>1589561</v>
      </c>
    </row>
    <row r="40" spans="1:7" ht="15">
      <c r="A40" s="69" t="s">
        <v>519</v>
      </c>
      <c r="B40" s="109" t="s">
        <v>520</v>
      </c>
      <c r="C40" s="122">
        <f>SUM(C41)</f>
        <v>283580</v>
      </c>
      <c r="D40" s="122">
        <f>SUM(D41)</f>
        <v>0</v>
      </c>
      <c r="E40" s="122">
        <f>SUM(E41)</f>
        <v>0</v>
      </c>
      <c r="F40" s="122">
        <f>SUM(F41)</f>
        <v>0</v>
      </c>
      <c r="G40" s="122">
        <f>SUM(G41)</f>
        <v>283580</v>
      </c>
    </row>
    <row r="41" spans="1:7" ht="15">
      <c r="A41" s="72" t="s">
        <v>521</v>
      </c>
      <c r="B41" s="110" t="s">
        <v>522</v>
      </c>
      <c r="C41" s="120">
        <f>SUM(C42+C44+C45+C43)</f>
        <v>283580</v>
      </c>
      <c r="D41" s="120">
        <f>SUM(D42+D44+D45+D43)</f>
        <v>0</v>
      </c>
      <c r="E41" s="120">
        <f>SUM(E42+E44+E45+E43)</f>
        <v>0</v>
      </c>
      <c r="F41" s="120">
        <f>SUM(F42+F44+F45+F43)</f>
        <v>0</v>
      </c>
      <c r="G41" s="120">
        <f>SUM(G42+G44+G45+G43)</f>
        <v>283580</v>
      </c>
    </row>
    <row r="42" spans="1:7" ht="26.25">
      <c r="A42" s="72" t="s">
        <v>523</v>
      </c>
      <c r="B42" s="116" t="s">
        <v>524</v>
      </c>
      <c r="C42" s="120">
        <v>8250</v>
      </c>
      <c r="D42" s="118"/>
      <c r="E42" s="118"/>
      <c r="F42" s="118"/>
      <c r="G42" s="118">
        <v>8250</v>
      </c>
    </row>
    <row r="43" spans="1:7" ht="26.25">
      <c r="A43" s="72" t="s">
        <v>658</v>
      </c>
      <c r="B43" s="116" t="s">
        <v>650</v>
      </c>
      <c r="C43" s="120">
        <v>1100</v>
      </c>
      <c r="D43" s="118"/>
      <c r="E43" s="118"/>
      <c r="F43" s="118"/>
      <c r="G43" s="118">
        <v>1100</v>
      </c>
    </row>
    <row r="44" spans="1:7" ht="15">
      <c r="A44" s="78" t="s">
        <v>525</v>
      </c>
      <c r="B44" s="116" t="s">
        <v>526</v>
      </c>
      <c r="C44" s="73">
        <v>20625</v>
      </c>
      <c r="D44" s="118"/>
      <c r="E44" s="118"/>
      <c r="F44" s="118"/>
      <c r="G44" s="118">
        <v>20625</v>
      </c>
    </row>
    <row r="45" spans="1:7" ht="15">
      <c r="A45" s="78" t="s">
        <v>527</v>
      </c>
      <c r="B45" s="116" t="s">
        <v>528</v>
      </c>
      <c r="C45" s="73">
        <v>253605</v>
      </c>
      <c r="D45" s="118"/>
      <c r="E45" s="118"/>
      <c r="F45" s="118"/>
      <c r="G45" s="118">
        <v>253605</v>
      </c>
    </row>
    <row r="46" spans="1:7" ht="25.5">
      <c r="A46" s="69" t="s">
        <v>529</v>
      </c>
      <c r="B46" s="109" t="s">
        <v>530</v>
      </c>
      <c r="C46" s="122">
        <f>SUM(C47)</f>
        <v>13834608</v>
      </c>
      <c r="D46" s="122">
        <f>SUM(D47)</f>
        <v>0</v>
      </c>
      <c r="E46" s="122">
        <f>SUM(E47)</f>
        <v>0</v>
      </c>
      <c r="F46" s="122">
        <f>SUM(F47)</f>
        <v>0</v>
      </c>
      <c r="G46" s="122">
        <f>SUM(G47)</f>
        <v>13834608</v>
      </c>
    </row>
    <row r="47" spans="1:7" ht="15">
      <c r="A47" s="191" t="s">
        <v>808</v>
      </c>
      <c r="B47" s="191" t="s">
        <v>806</v>
      </c>
      <c r="C47" s="73">
        <f>SUM(C48)</f>
        <v>13834608</v>
      </c>
      <c r="D47" s="73">
        <f aca="true" t="shared" si="0" ref="D47:G48">SUM(D48)</f>
        <v>0</v>
      </c>
      <c r="E47" s="73">
        <f t="shared" si="0"/>
        <v>0</v>
      </c>
      <c r="F47" s="73">
        <f t="shared" si="0"/>
        <v>0</v>
      </c>
      <c r="G47" s="73">
        <f t="shared" si="0"/>
        <v>13834608</v>
      </c>
    </row>
    <row r="48" spans="1:7" ht="15">
      <c r="A48" s="191" t="s">
        <v>809</v>
      </c>
      <c r="B48" s="191" t="s">
        <v>807</v>
      </c>
      <c r="C48" s="73">
        <f>SUM(C49)</f>
        <v>13834608</v>
      </c>
      <c r="D48" s="73">
        <f t="shared" si="0"/>
        <v>0</v>
      </c>
      <c r="E48" s="73">
        <f t="shared" si="0"/>
        <v>0</v>
      </c>
      <c r="F48" s="73">
        <f t="shared" si="0"/>
        <v>0</v>
      </c>
      <c r="G48" s="73">
        <f t="shared" si="0"/>
        <v>13834608</v>
      </c>
    </row>
    <row r="49" spans="1:7" ht="26.25">
      <c r="A49" s="191" t="s">
        <v>810</v>
      </c>
      <c r="B49" s="192" t="s">
        <v>677</v>
      </c>
      <c r="C49" s="73">
        <v>13834608</v>
      </c>
      <c r="D49" s="118"/>
      <c r="E49" s="118"/>
      <c r="F49" s="118"/>
      <c r="G49" s="125">
        <v>13834608</v>
      </c>
    </row>
    <row r="50" spans="1:7" ht="15">
      <c r="A50" s="69" t="s">
        <v>531</v>
      </c>
      <c r="B50" s="109" t="s">
        <v>532</v>
      </c>
      <c r="C50" s="122">
        <f>SUM(C53+C57+C61+C62+C56+C51)</f>
        <v>1230404</v>
      </c>
      <c r="D50" s="122">
        <f>SUM(D53+D57+D61+D62+D56+D51)</f>
        <v>0</v>
      </c>
      <c r="E50" s="122">
        <f>SUM(E53+E57+E61+E62+E56+E51)</f>
        <v>0</v>
      </c>
      <c r="F50" s="122">
        <f>SUM(F53+F57+F61+F62+F56+F51)</f>
        <v>0</v>
      </c>
      <c r="G50" s="122">
        <f>SUM(G53+G57+G61+G62+G56+G51)</f>
        <v>1230404</v>
      </c>
    </row>
    <row r="51" spans="1:7" ht="39">
      <c r="A51" s="107" t="s">
        <v>670</v>
      </c>
      <c r="B51" s="106" t="s">
        <v>669</v>
      </c>
      <c r="C51" s="120">
        <f>SUM(C52)</f>
        <v>55000</v>
      </c>
      <c r="D51" s="120">
        <f>SUM(D52)</f>
        <v>0</v>
      </c>
      <c r="E51" s="120">
        <f>SUM(E52)</f>
        <v>0</v>
      </c>
      <c r="F51" s="120">
        <f>SUM(F52)</f>
        <v>0</v>
      </c>
      <c r="G51" s="120">
        <f>SUM(G52)</f>
        <v>55000</v>
      </c>
    </row>
    <row r="52" spans="1:7" ht="39">
      <c r="A52" s="107" t="s">
        <v>667</v>
      </c>
      <c r="B52" s="106" t="s">
        <v>668</v>
      </c>
      <c r="C52" s="120">
        <v>55000</v>
      </c>
      <c r="D52" s="118"/>
      <c r="E52" s="118"/>
      <c r="F52" s="118"/>
      <c r="G52" s="118">
        <v>55000</v>
      </c>
    </row>
    <row r="53" spans="1:7" ht="77.25">
      <c r="A53" s="79" t="s">
        <v>533</v>
      </c>
      <c r="B53" s="117" t="s">
        <v>534</v>
      </c>
      <c r="C53" s="121">
        <f>SUM(C54:C55)</f>
        <v>90500</v>
      </c>
      <c r="D53" s="121">
        <f>SUM(D54:D55)</f>
        <v>0</v>
      </c>
      <c r="E53" s="121">
        <f>SUM(E54:E55)</f>
        <v>0</v>
      </c>
      <c r="F53" s="121">
        <f>SUM(F54:F55)</f>
        <v>0</v>
      </c>
      <c r="G53" s="121">
        <f>SUM(G54:G55)</f>
        <v>90500</v>
      </c>
    </row>
    <row r="54" spans="1:7" ht="26.25">
      <c r="A54" s="79" t="s">
        <v>665</v>
      </c>
      <c r="B54" s="117" t="s">
        <v>666</v>
      </c>
      <c r="C54" s="121">
        <v>10000</v>
      </c>
      <c r="D54" s="118"/>
      <c r="E54" s="118"/>
      <c r="F54" s="118"/>
      <c r="G54" s="118">
        <v>10000</v>
      </c>
    </row>
    <row r="55" spans="1:7" ht="15">
      <c r="A55" s="79" t="s">
        <v>535</v>
      </c>
      <c r="B55" s="117" t="s">
        <v>536</v>
      </c>
      <c r="C55" s="164">
        <v>80500</v>
      </c>
      <c r="D55" s="118"/>
      <c r="E55" s="118"/>
      <c r="F55" s="118"/>
      <c r="G55" s="118">
        <v>80500</v>
      </c>
    </row>
    <row r="56" spans="1:7" ht="39">
      <c r="A56" s="80" t="s">
        <v>537</v>
      </c>
      <c r="B56" s="116" t="s">
        <v>538</v>
      </c>
      <c r="C56" s="164">
        <v>16500</v>
      </c>
      <c r="D56" s="118"/>
      <c r="E56" s="118"/>
      <c r="F56" s="118"/>
      <c r="G56" s="118">
        <v>16500</v>
      </c>
    </row>
    <row r="57" spans="1:7" ht="26.25">
      <c r="A57" s="79" t="s">
        <v>539</v>
      </c>
      <c r="B57" s="117" t="s">
        <v>540</v>
      </c>
      <c r="C57" s="121">
        <f>SUM(C60+C58)</f>
        <v>63000</v>
      </c>
      <c r="D57" s="121">
        <f>SUM(D60+D58)</f>
        <v>0</v>
      </c>
      <c r="E57" s="121">
        <f>SUM(E60+E58)</f>
        <v>0</v>
      </c>
      <c r="F57" s="121">
        <f>SUM(F60+F58)</f>
        <v>0</v>
      </c>
      <c r="G57" s="121">
        <f>SUM(G60+G58)</f>
        <v>63000</v>
      </c>
    </row>
    <row r="58" spans="1:7" ht="39">
      <c r="A58" s="79" t="s">
        <v>541</v>
      </c>
      <c r="B58" s="117" t="s">
        <v>542</v>
      </c>
      <c r="C58" s="121">
        <f>SUM(C59)</f>
        <v>2500</v>
      </c>
      <c r="D58" s="121">
        <f>SUM(D59)</f>
        <v>0</v>
      </c>
      <c r="E58" s="121">
        <f>SUM(E59)</f>
        <v>0</v>
      </c>
      <c r="F58" s="121">
        <f>SUM(F59)</f>
        <v>0</v>
      </c>
      <c r="G58" s="121">
        <f>SUM(G59)</f>
        <v>2500</v>
      </c>
    </row>
    <row r="59" spans="1:7" ht="39">
      <c r="A59" s="79" t="s">
        <v>543</v>
      </c>
      <c r="B59" s="117" t="s">
        <v>544</v>
      </c>
      <c r="C59" s="164">
        <v>2500</v>
      </c>
      <c r="D59" s="118"/>
      <c r="E59" s="118"/>
      <c r="F59" s="118"/>
      <c r="G59" s="118">
        <v>2500</v>
      </c>
    </row>
    <row r="60" spans="1:7" ht="26.25">
      <c r="A60" s="79" t="s">
        <v>545</v>
      </c>
      <c r="B60" s="117" t="s">
        <v>546</v>
      </c>
      <c r="C60" s="164">
        <v>60500</v>
      </c>
      <c r="D60" s="118"/>
      <c r="E60" s="118"/>
      <c r="F60" s="118"/>
      <c r="G60" s="118">
        <v>60500</v>
      </c>
    </row>
    <row r="61" spans="1:7" ht="39">
      <c r="A61" s="79" t="s">
        <v>547</v>
      </c>
      <c r="B61" s="117" t="s">
        <v>548</v>
      </c>
      <c r="C61" s="164">
        <v>202182</v>
      </c>
      <c r="D61" s="118"/>
      <c r="E61" s="118"/>
      <c r="F61" s="118"/>
      <c r="G61" s="118">
        <v>202182</v>
      </c>
    </row>
    <row r="62" spans="1:7" ht="25.5">
      <c r="A62" s="72" t="s">
        <v>549</v>
      </c>
      <c r="B62" s="110" t="s">
        <v>550</v>
      </c>
      <c r="C62" s="120">
        <f>SUM(C63)</f>
        <v>803222</v>
      </c>
      <c r="D62" s="120">
        <f>SUM(D63)</f>
        <v>0</v>
      </c>
      <c r="E62" s="120">
        <f>SUM(E63)</f>
        <v>0</v>
      </c>
      <c r="F62" s="120">
        <f>SUM(F63)</f>
        <v>0</v>
      </c>
      <c r="G62" s="120">
        <f>SUM(G63)</f>
        <v>803222</v>
      </c>
    </row>
    <row r="63" spans="1:7" ht="25.5">
      <c r="A63" s="72" t="s">
        <v>551</v>
      </c>
      <c r="B63" s="110" t="s">
        <v>552</v>
      </c>
      <c r="C63" s="73">
        <v>803222</v>
      </c>
      <c r="D63" s="118"/>
      <c r="E63" s="118"/>
      <c r="F63" s="118"/>
      <c r="G63" s="118">
        <v>803222</v>
      </c>
    </row>
    <row r="64" spans="1:7" ht="15">
      <c r="A64" s="69" t="s">
        <v>553</v>
      </c>
      <c r="B64" s="115" t="s">
        <v>554</v>
      </c>
      <c r="C64" s="122">
        <f>SUM(C65)</f>
        <v>285136407</v>
      </c>
      <c r="D64" s="122" t="e">
        <f>SUM(D65)</f>
        <v>#REF!</v>
      </c>
      <c r="E64" s="122" t="e">
        <f>SUM(E65)</f>
        <v>#REF!</v>
      </c>
      <c r="F64" s="122" t="e">
        <f>SUM(F65)</f>
        <v>#REF!</v>
      </c>
      <c r="G64" s="122">
        <f>SUM(G65)</f>
        <v>291375649</v>
      </c>
    </row>
    <row r="65" spans="1:7" ht="25.5">
      <c r="A65" s="69" t="s">
        <v>555</v>
      </c>
      <c r="B65" s="109" t="s">
        <v>556</v>
      </c>
      <c r="C65" s="122">
        <f>SUM(C66+C69)</f>
        <v>285136407</v>
      </c>
      <c r="D65" s="122" t="e">
        <f>SUM(D66+D69)</f>
        <v>#REF!</v>
      </c>
      <c r="E65" s="122" t="e">
        <f>SUM(E66+E69)</f>
        <v>#REF!</v>
      </c>
      <c r="F65" s="122" t="e">
        <f>SUM(F66+F69)</f>
        <v>#REF!</v>
      </c>
      <c r="G65" s="122">
        <f>SUM(G66+G69)</f>
        <v>291375649</v>
      </c>
    </row>
    <row r="66" spans="1:7" ht="15">
      <c r="A66" s="193" t="s">
        <v>821</v>
      </c>
      <c r="B66" s="69" t="s">
        <v>766</v>
      </c>
      <c r="C66" s="122">
        <f>SUM(C67)</f>
        <v>45779587</v>
      </c>
      <c r="D66" s="122">
        <f aca="true" t="shared" si="1" ref="D66:G67">SUM(D67)</f>
        <v>0</v>
      </c>
      <c r="E66" s="122">
        <f t="shared" si="1"/>
        <v>0</v>
      </c>
      <c r="F66" s="122">
        <f t="shared" si="1"/>
        <v>0</v>
      </c>
      <c r="G66" s="122">
        <f t="shared" si="1"/>
        <v>52018829</v>
      </c>
    </row>
    <row r="67" spans="1:7" ht="15">
      <c r="A67" s="104" t="s">
        <v>811</v>
      </c>
      <c r="B67" s="72" t="s">
        <v>557</v>
      </c>
      <c r="C67" s="120">
        <f>SUM(C68)</f>
        <v>45779587</v>
      </c>
      <c r="D67" s="120">
        <f t="shared" si="1"/>
        <v>0</v>
      </c>
      <c r="E67" s="120">
        <f t="shared" si="1"/>
        <v>0</v>
      </c>
      <c r="F67" s="120">
        <f t="shared" si="1"/>
        <v>0</v>
      </c>
      <c r="G67" s="120">
        <f t="shared" si="1"/>
        <v>52018829</v>
      </c>
    </row>
    <row r="68" spans="1:7" ht="25.5">
      <c r="A68" s="104" t="s">
        <v>812</v>
      </c>
      <c r="B68" s="72" t="s">
        <v>558</v>
      </c>
      <c r="C68" s="73">
        <v>45779587</v>
      </c>
      <c r="D68" s="118"/>
      <c r="E68" s="118"/>
      <c r="F68" s="118"/>
      <c r="G68" s="118">
        <v>52018829</v>
      </c>
    </row>
    <row r="69" spans="1:7" ht="15">
      <c r="A69" s="69" t="s">
        <v>822</v>
      </c>
      <c r="B69" s="69" t="s">
        <v>772</v>
      </c>
      <c r="C69" s="122">
        <f>SUM(C74+C70+C72+C76)</f>
        <v>239356820</v>
      </c>
      <c r="D69" s="122" t="e">
        <f>SUM(#REF!+D70+D72+D76)</f>
        <v>#REF!</v>
      </c>
      <c r="E69" s="122" t="e">
        <f>SUM(#REF!+E70+E72+E76)</f>
        <v>#REF!</v>
      </c>
      <c r="F69" s="122" t="e">
        <f>SUM(#REF!+F70+F72+F76)</f>
        <v>#REF!</v>
      </c>
      <c r="G69" s="122">
        <f>SUM(G74+G70+G72+G76)</f>
        <v>239356820</v>
      </c>
    </row>
    <row r="70" spans="1:7" ht="38.25">
      <c r="A70" s="179" t="s">
        <v>816</v>
      </c>
      <c r="B70" s="72" t="s">
        <v>560</v>
      </c>
      <c r="C70" s="120">
        <f>SUM(C71)</f>
        <v>264736</v>
      </c>
      <c r="D70" s="120">
        <f>SUM(D71)</f>
        <v>0</v>
      </c>
      <c r="E70" s="120">
        <f>SUM(E71)</f>
        <v>0</v>
      </c>
      <c r="F70" s="120">
        <f>SUM(F71)</f>
        <v>0</v>
      </c>
      <c r="G70" s="120">
        <f>SUM(G71)</f>
        <v>264736</v>
      </c>
    </row>
    <row r="71" spans="1:7" ht="38.25">
      <c r="A71" s="179" t="s">
        <v>815</v>
      </c>
      <c r="B71" s="72" t="s">
        <v>678</v>
      </c>
      <c r="C71" s="73">
        <v>264736</v>
      </c>
      <c r="D71" s="118"/>
      <c r="E71" s="118"/>
      <c r="F71" s="118"/>
      <c r="G71" s="118">
        <v>264736</v>
      </c>
    </row>
    <row r="72" spans="1:7" ht="25.5">
      <c r="A72" s="179" t="s">
        <v>818</v>
      </c>
      <c r="B72" s="72" t="s">
        <v>768</v>
      </c>
      <c r="C72" s="120">
        <f>SUM(C73)</f>
        <v>11731692</v>
      </c>
      <c r="D72" s="120">
        <f>SUM(D73)</f>
        <v>0</v>
      </c>
      <c r="E72" s="120">
        <f>SUM(E73)</f>
        <v>0</v>
      </c>
      <c r="F72" s="120">
        <f>SUM(F73)</f>
        <v>0</v>
      </c>
      <c r="G72" s="120">
        <f>SUM(G73)</f>
        <v>11731692</v>
      </c>
    </row>
    <row r="73" spans="1:7" ht="38.25">
      <c r="A73" s="179" t="s">
        <v>817</v>
      </c>
      <c r="B73" s="72" t="s">
        <v>769</v>
      </c>
      <c r="C73" s="73">
        <v>11731692</v>
      </c>
      <c r="D73" s="118"/>
      <c r="E73" s="118"/>
      <c r="F73" s="118"/>
      <c r="G73" s="118">
        <v>11731692</v>
      </c>
    </row>
    <row r="74" spans="1:7" ht="25.5">
      <c r="A74" s="179" t="s">
        <v>814</v>
      </c>
      <c r="B74" s="72" t="s">
        <v>559</v>
      </c>
      <c r="C74" s="73">
        <f>SUM(C75)</f>
        <v>1240072</v>
      </c>
      <c r="D74" s="118"/>
      <c r="E74" s="118"/>
      <c r="F74" s="118"/>
      <c r="G74" s="125">
        <f>SUM(G75)</f>
        <v>1240072</v>
      </c>
    </row>
    <row r="75" spans="1:7" ht="25.5">
      <c r="A75" s="179" t="s">
        <v>813</v>
      </c>
      <c r="B75" s="72" t="s">
        <v>767</v>
      </c>
      <c r="C75" s="73">
        <v>1240072</v>
      </c>
      <c r="D75" s="118"/>
      <c r="E75" s="118"/>
      <c r="F75" s="118"/>
      <c r="G75" s="73">
        <v>1240072</v>
      </c>
    </row>
    <row r="76" spans="1:7" ht="15">
      <c r="A76" s="194" t="s">
        <v>820</v>
      </c>
      <c r="B76" s="69" t="s">
        <v>561</v>
      </c>
      <c r="C76" s="122">
        <f>SUM(C77)</f>
        <v>226120320</v>
      </c>
      <c r="D76" s="122">
        <f>SUM(D77)</f>
        <v>0</v>
      </c>
      <c r="E76" s="122">
        <f>SUM(E77)</f>
        <v>0</v>
      </c>
      <c r="F76" s="122">
        <f>SUM(F77)</f>
        <v>0</v>
      </c>
      <c r="G76" s="122">
        <f>SUM(G77)</f>
        <v>226120320</v>
      </c>
    </row>
    <row r="77" spans="1:7" ht="15">
      <c r="A77" s="179" t="s">
        <v>819</v>
      </c>
      <c r="B77" s="72" t="s">
        <v>562</v>
      </c>
      <c r="C77" s="120">
        <f>SUM(C78+C79+C80+C81+C82+C83+C84+C85+C86+C89+C90+C91+C92+C93+C94+C95+C96+C97+C98+C99)</f>
        <v>226120320</v>
      </c>
      <c r="D77" s="120">
        <f>SUM(D78+D79+D80+D81+D82+D83+D84+D85+D86+D89+D90+D91+D92+D93+D94+D95+D96+D97+D98+D99)</f>
        <v>0</v>
      </c>
      <c r="E77" s="120">
        <f>SUM(E78+E79+E80+E81+E82+E83+E84+E85+E86+E89+E90+E91+E92+E93+E94+E95+E96+E97+E98+E99)</f>
        <v>0</v>
      </c>
      <c r="F77" s="120">
        <f>SUM(F78+F79+F80+F81+F82+F83+F84+F85+F86+F89+F90+F91+F92+F93+F94+F95+F96+F97+F98+F99)</f>
        <v>0</v>
      </c>
      <c r="G77" s="120">
        <f>SUM(G78+G79+G80+G81+G82+G83+G84+G85+G86+G89+G90+G91+G92+G93+G94+G95+G96+G97+G98+G99)</f>
        <v>226120320</v>
      </c>
    </row>
    <row r="78" spans="1:7" ht="25.5">
      <c r="A78" s="72" t="s">
        <v>819</v>
      </c>
      <c r="B78" s="72" t="s">
        <v>563</v>
      </c>
      <c r="C78" s="73">
        <v>8356608</v>
      </c>
      <c r="D78" s="118"/>
      <c r="E78" s="118"/>
      <c r="F78" s="118"/>
      <c r="G78" s="118">
        <v>8356608</v>
      </c>
    </row>
    <row r="79" spans="1:7" ht="25.5">
      <c r="A79" s="72" t="s">
        <v>819</v>
      </c>
      <c r="B79" s="72" t="s">
        <v>564</v>
      </c>
      <c r="C79" s="73">
        <v>2212644</v>
      </c>
      <c r="D79" s="118"/>
      <c r="E79" s="118"/>
      <c r="F79" s="118"/>
      <c r="G79" s="118">
        <v>2212644</v>
      </c>
    </row>
    <row r="80" spans="1:7" ht="38.25">
      <c r="A80" s="72" t="s">
        <v>819</v>
      </c>
      <c r="B80" s="72" t="s">
        <v>565</v>
      </c>
      <c r="C80" s="73">
        <v>112400</v>
      </c>
      <c r="D80" s="118"/>
      <c r="E80" s="118"/>
      <c r="F80" s="118"/>
      <c r="G80" s="118">
        <v>112400</v>
      </c>
    </row>
    <row r="81" spans="1:7" ht="63.75">
      <c r="A81" s="72" t="s">
        <v>819</v>
      </c>
      <c r="B81" s="81" t="s">
        <v>566</v>
      </c>
      <c r="C81" s="76">
        <v>750440</v>
      </c>
      <c r="D81" s="118"/>
      <c r="E81" s="118"/>
      <c r="F81" s="118"/>
      <c r="G81" s="118">
        <v>750440</v>
      </c>
    </row>
    <row r="82" spans="1:7" ht="38.25">
      <c r="A82" s="72" t="s">
        <v>819</v>
      </c>
      <c r="B82" s="81" t="s">
        <v>567</v>
      </c>
      <c r="C82" s="76">
        <v>1422000</v>
      </c>
      <c r="D82" s="118"/>
      <c r="E82" s="118"/>
      <c r="F82" s="118"/>
      <c r="G82" s="118">
        <v>1422000</v>
      </c>
    </row>
    <row r="83" spans="1:7" ht="25.5">
      <c r="A83" s="72" t="s">
        <v>819</v>
      </c>
      <c r="B83" s="72" t="s">
        <v>568</v>
      </c>
      <c r="C83" s="73">
        <v>237000</v>
      </c>
      <c r="D83" s="118"/>
      <c r="E83" s="118"/>
      <c r="F83" s="118"/>
      <c r="G83" s="118">
        <v>237000</v>
      </c>
    </row>
    <row r="84" spans="1:7" ht="38.25">
      <c r="A84" s="72" t="s">
        <v>819</v>
      </c>
      <c r="B84" s="72" t="s">
        <v>569</v>
      </c>
      <c r="C84" s="73">
        <v>711000</v>
      </c>
      <c r="D84" s="118"/>
      <c r="E84" s="118"/>
      <c r="F84" s="118"/>
      <c r="G84" s="118">
        <v>711000</v>
      </c>
    </row>
    <row r="85" spans="1:7" ht="63.75">
      <c r="A85" s="72" t="s">
        <v>819</v>
      </c>
      <c r="B85" s="82" t="s">
        <v>570</v>
      </c>
      <c r="C85" s="73">
        <v>14651849</v>
      </c>
      <c r="D85" s="118"/>
      <c r="E85" s="118"/>
      <c r="F85" s="118"/>
      <c r="G85" s="118">
        <v>14651849</v>
      </c>
    </row>
    <row r="86" spans="1:7" ht="51">
      <c r="A86" s="72" t="s">
        <v>819</v>
      </c>
      <c r="B86" s="82" t="s">
        <v>571</v>
      </c>
      <c r="C86" s="120">
        <f>SUM(C87:C88)</f>
        <v>764331</v>
      </c>
      <c r="D86" s="120">
        <f>SUM(D87:D88)</f>
        <v>0</v>
      </c>
      <c r="E86" s="120">
        <f>SUM(E87:E88)</f>
        <v>0</v>
      </c>
      <c r="F86" s="120">
        <f>SUM(F87:F88)</f>
        <v>0</v>
      </c>
      <c r="G86" s="120">
        <f>SUM(G87:G88)</f>
        <v>764331</v>
      </c>
    </row>
    <row r="87" spans="1:7" s="2" customFormat="1" ht="38.25">
      <c r="A87" s="72" t="s">
        <v>819</v>
      </c>
      <c r="B87" s="82" t="s">
        <v>572</v>
      </c>
      <c r="C87" s="73">
        <v>740055</v>
      </c>
      <c r="D87" s="119"/>
      <c r="E87" s="119"/>
      <c r="F87" s="119"/>
      <c r="G87" s="119">
        <v>740055</v>
      </c>
    </row>
    <row r="88" spans="1:7" ht="51">
      <c r="A88" s="72" t="s">
        <v>819</v>
      </c>
      <c r="B88" s="82" t="s">
        <v>573</v>
      </c>
      <c r="C88" s="73">
        <v>24276</v>
      </c>
      <c r="D88" s="118"/>
      <c r="E88" s="118"/>
      <c r="F88" s="118"/>
      <c r="G88" s="118">
        <v>24276</v>
      </c>
    </row>
    <row r="89" spans="1:7" ht="89.25">
      <c r="A89" s="72" t="s">
        <v>819</v>
      </c>
      <c r="B89" s="82" t="s">
        <v>574</v>
      </c>
      <c r="C89" s="73">
        <v>158013803</v>
      </c>
      <c r="D89" s="118"/>
      <c r="E89" s="118"/>
      <c r="F89" s="118"/>
      <c r="G89" s="118">
        <v>158013803</v>
      </c>
    </row>
    <row r="90" spans="1:7" ht="89.25">
      <c r="A90" s="72" t="s">
        <v>819</v>
      </c>
      <c r="B90" s="82" t="s">
        <v>575</v>
      </c>
      <c r="C90" s="73">
        <v>25739966</v>
      </c>
      <c r="D90" s="118"/>
      <c r="E90" s="118"/>
      <c r="F90" s="118"/>
      <c r="G90" s="118">
        <v>25739966</v>
      </c>
    </row>
    <row r="91" spans="1:7" ht="38.25">
      <c r="A91" s="72" t="s">
        <v>819</v>
      </c>
      <c r="B91" s="83" t="s">
        <v>576</v>
      </c>
      <c r="C91" s="76">
        <v>237000</v>
      </c>
      <c r="D91" s="118"/>
      <c r="E91" s="118"/>
      <c r="F91" s="118"/>
      <c r="G91" s="118">
        <v>237000</v>
      </c>
    </row>
    <row r="92" spans="1:7" ht="38.25">
      <c r="A92" s="72" t="s">
        <v>819</v>
      </c>
      <c r="B92" s="83" t="s">
        <v>577</v>
      </c>
      <c r="C92" s="76">
        <v>7852947</v>
      </c>
      <c r="D92" s="118"/>
      <c r="E92" s="118"/>
      <c r="F92" s="118"/>
      <c r="G92" s="118">
        <v>7852947</v>
      </c>
    </row>
    <row r="93" spans="1:7" ht="25.5">
      <c r="A93" s="72" t="s">
        <v>819</v>
      </c>
      <c r="B93" s="83" t="s">
        <v>578</v>
      </c>
      <c r="C93" s="76">
        <v>189285</v>
      </c>
      <c r="D93" s="118"/>
      <c r="E93" s="118"/>
      <c r="F93" s="118"/>
      <c r="G93" s="118">
        <v>189285</v>
      </c>
    </row>
    <row r="94" spans="1:7" ht="39">
      <c r="A94" s="72" t="s">
        <v>819</v>
      </c>
      <c r="B94" s="84" t="s">
        <v>579</v>
      </c>
      <c r="C94" s="76">
        <v>237000</v>
      </c>
      <c r="D94" s="118"/>
      <c r="E94" s="118"/>
      <c r="F94" s="118"/>
      <c r="G94" s="118">
        <v>237000</v>
      </c>
    </row>
    <row r="95" spans="1:7" ht="39">
      <c r="A95" s="72" t="s">
        <v>819</v>
      </c>
      <c r="B95" s="84" t="s">
        <v>580</v>
      </c>
      <c r="C95" s="76">
        <v>2231104</v>
      </c>
      <c r="D95" s="118"/>
      <c r="E95" s="118"/>
      <c r="F95" s="118"/>
      <c r="G95" s="118">
        <v>2231104</v>
      </c>
    </row>
    <row r="96" spans="1:7" ht="25.5">
      <c r="A96" s="72" t="s">
        <v>819</v>
      </c>
      <c r="B96" s="72" t="s">
        <v>581</v>
      </c>
      <c r="C96" s="73">
        <v>2284201</v>
      </c>
      <c r="D96" s="118"/>
      <c r="E96" s="118"/>
      <c r="F96" s="118"/>
      <c r="G96" s="118">
        <v>2284201</v>
      </c>
    </row>
    <row r="97" spans="1:7" ht="64.5">
      <c r="A97" s="72" t="s">
        <v>819</v>
      </c>
      <c r="B97" s="84" t="s">
        <v>582</v>
      </c>
      <c r="C97" s="76">
        <v>76366</v>
      </c>
      <c r="D97" s="118"/>
      <c r="E97" s="118"/>
      <c r="F97" s="118"/>
      <c r="G97" s="118">
        <v>76366</v>
      </c>
    </row>
    <row r="98" spans="1:7" ht="39">
      <c r="A98" s="72" t="s">
        <v>819</v>
      </c>
      <c r="B98" s="84" t="s">
        <v>652</v>
      </c>
      <c r="C98" s="76">
        <v>23700</v>
      </c>
      <c r="D98" s="118"/>
      <c r="E98" s="118"/>
      <c r="F98" s="118"/>
      <c r="G98" s="118">
        <v>23700</v>
      </c>
    </row>
    <row r="99" spans="1:7" ht="39">
      <c r="A99" s="72" t="s">
        <v>819</v>
      </c>
      <c r="B99" s="84" t="s">
        <v>653</v>
      </c>
      <c r="C99" s="76">
        <v>16676</v>
      </c>
      <c r="D99" s="118"/>
      <c r="E99" s="118"/>
      <c r="F99" s="118"/>
      <c r="G99" s="118">
        <v>16676</v>
      </c>
    </row>
    <row r="100" spans="1:7" ht="15">
      <c r="A100" s="85"/>
      <c r="B100" s="69" t="s">
        <v>583</v>
      </c>
      <c r="C100" s="74">
        <f>SUM(C8+C64)</f>
        <v>400283114</v>
      </c>
      <c r="D100" s="74" t="e">
        <f>SUM(D8+D64)</f>
        <v>#REF!</v>
      </c>
      <c r="E100" s="74" t="e">
        <f>SUM(E8+E64)</f>
        <v>#REF!</v>
      </c>
      <c r="F100" s="74" t="e">
        <f>SUM(F8+F64)</f>
        <v>#REF!</v>
      </c>
      <c r="G100" s="74">
        <f>SUM(G8+G64)</f>
        <v>408753856</v>
      </c>
    </row>
  </sheetData>
  <sheetProtection/>
  <mergeCells count="3">
    <mergeCell ref="B1:C3"/>
    <mergeCell ref="A4:C4"/>
    <mergeCell ref="A5:C5"/>
  </mergeCells>
  <printOptions/>
  <pageMargins left="0.6299212598425197" right="0.4724409448818898" top="0.7480314960629921" bottom="0.7480314960629921" header="0.31496062992125984" footer="0.31496062992125984"/>
  <pageSetup fitToHeight="0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140625" style="0" customWidth="1"/>
    <col min="2" max="2" width="24.00390625" style="0" customWidth="1"/>
    <col min="3" max="3" width="57.7109375" style="0" customWidth="1"/>
    <col min="4" max="4" width="16.8515625" style="0" customWidth="1"/>
    <col min="5" max="5" width="15.57421875" style="0" customWidth="1"/>
  </cols>
  <sheetData>
    <row r="1" spans="3:8" ht="15" customHeight="1">
      <c r="C1" s="199" t="s">
        <v>790</v>
      </c>
      <c r="D1" s="207"/>
      <c r="E1" s="9"/>
      <c r="F1" s="9"/>
      <c r="G1" s="9"/>
      <c r="H1" s="9"/>
    </row>
    <row r="2" spans="3:8" ht="15">
      <c r="C2" s="199"/>
      <c r="D2" s="207"/>
      <c r="E2" s="9"/>
      <c r="F2" s="9"/>
      <c r="G2" s="9"/>
      <c r="H2" s="9"/>
    </row>
    <row r="3" spans="3:8" ht="15">
      <c r="C3" s="199"/>
      <c r="D3" s="207"/>
      <c r="E3" s="9"/>
      <c r="F3" s="9"/>
      <c r="G3" s="9"/>
      <c r="H3" s="9"/>
    </row>
    <row r="4" spans="3:8" ht="30" customHeight="1">
      <c r="C4" s="199"/>
      <c r="D4" s="207"/>
      <c r="E4" s="9"/>
      <c r="F4" s="9"/>
      <c r="G4" s="9"/>
      <c r="H4" s="9"/>
    </row>
    <row r="5" spans="3:8" ht="2.25" customHeight="1">
      <c r="C5" s="199"/>
      <c r="D5" s="207"/>
      <c r="E5" s="9"/>
      <c r="F5" s="9"/>
      <c r="G5" s="9"/>
      <c r="H5" s="9"/>
    </row>
    <row r="6" spans="3:8" ht="5.25" customHeight="1">
      <c r="C6" s="199"/>
      <c r="D6" s="207"/>
      <c r="E6" s="9"/>
      <c r="F6" s="9"/>
      <c r="G6" s="9"/>
      <c r="H6" s="9"/>
    </row>
    <row r="7" spans="3:8" ht="14.25" customHeight="1" hidden="1">
      <c r="C7" s="199"/>
      <c r="D7" s="207"/>
      <c r="E7" s="9"/>
      <c r="F7" s="9"/>
      <c r="G7" s="9"/>
      <c r="H7" s="9"/>
    </row>
    <row r="8" spans="3:8" ht="14.25" customHeight="1" hidden="1">
      <c r="C8" s="199"/>
      <c r="D8" s="207"/>
      <c r="E8" s="9"/>
      <c r="F8" s="9"/>
      <c r="G8" s="9"/>
      <c r="H8" s="9"/>
    </row>
    <row r="9" ht="18.75">
      <c r="C9" s="65" t="s">
        <v>584</v>
      </c>
    </row>
    <row r="10" ht="18.75">
      <c r="C10" s="65" t="s">
        <v>701</v>
      </c>
    </row>
    <row r="11" spans="2:5" ht="51" customHeight="1">
      <c r="B11" s="86" t="s">
        <v>585</v>
      </c>
      <c r="C11" s="86" t="s">
        <v>586</v>
      </c>
      <c r="D11" s="86" t="s">
        <v>759</v>
      </c>
      <c r="E11" s="150" t="s">
        <v>709</v>
      </c>
    </row>
    <row r="12" spans="2:5" ht="31.5">
      <c r="B12" s="6" t="s">
        <v>587</v>
      </c>
      <c r="C12" s="87" t="s">
        <v>588</v>
      </c>
      <c r="D12" s="148">
        <f>SUM(D13)</f>
        <v>0</v>
      </c>
      <c r="E12" s="148">
        <f>SUM(E13)</f>
        <v>0</v>
      </c>
    </row>
    <row r="13" spans="2:5" ht="31.5">
      <c r="B13" s="6" t="s">
        <v>589</v>
      </c>
      <c r="C13" s="87" t="s">
        <v>590</v>
      </c>
      <c r="D13" s="148">
        <f>SUM(D14+D18)</f>
        <v>0</v>
      </c>
      <c r="E13" s="148">
        <f>SUM(E14+E18)</f>
        <v>0</v>
      </c>
    </row>
    <row r="14" spans="2:5" ht="15.75">
      <c r="B14" s="14" t="s">
        <v>591</v>
      </c>
      <c r="C14" s="88" t="s">
        <v>592</v>
      </c>
      <c r="D14" s="149">
        <f aca="true" t="shared" si="0" ref="D14:E16">SUM(D15)</f>
        <v>-401783114</v>
      </c>
      <c r="E14" s="149">
        <f t="shared" si="0"/>
        <v>-410253856</v>
      </c>
    </row>
    <row r="15" spans="2:5" ht="15.75">
      <c r="B15" s="14" t="s">
        <v>593</v>
      </c>
      <c r="C15" s="88" t="s">
        <v>594</v>
      </c>
      <c r="D15" s="149">
        <f t="shared" si="0"/>
        <v>-401783114</v>
      </c>
      <c r="E15" s="149">
        <f t="shared" si="0"/>
        <v>-410253856</v>
      </c>
    </row>
    <row r="16" spans="2:5" ht="31.5">
      <c r="B16" s="14" t="s">
        <v>595</v>
      </c>
      <c r="C16" s="88" t="s">
        <v>596</v>
      </c>
      <c r="D16" s="149">
        <f t="shared" si="0"/>
        <v>-401783114</v>
      </c>
      <c r="E16" s="149">
        <f t="shared" si="0"/>
        <v>-410253856</v>
      </c>
    </row>
    <row r="17" spans="2:5" ht="31.5">
      <c r="B17" s="14" t="s">
        <v>597</v>
      </c>
      <c r="C17" s="88" t="s">
        <v>598</v>
      </c>
      <c r="D17" s="152">
        <f>SUM(-прил6!C100+D31)</f>
        <v>-401783114</v>
      </c>
      <c r="E17" s="152">
        <f>SUM(-прил6!G100+E31)</f>
        <v>-410253856</v>
      </c>
    </row>
    <row r="18" spans="2:5" ht="15.75">
      <c r="B18" s="14" t="s">
        <v>599</v>
      </c>
      <c r="C18" s="88" t="s">
        <v>600</v>
      </c>
      <c r="D18" s="151">
        <f aca="true" t="shared" si="1" ref="D18:E20">SUM(D19)</f>
        <v>401783114</v>
      </c>
      <c r="E18" s="151">
        <f t="shared" si="1"/>
        <v>410253856</v>
      </c>
    </row>
    <row r="19" spans="2:5" ht="15.75">
      <c r="B19" s="14" t="s">
        <v>601</v>
      </c>
      <c r="C19" s="88" t="s">
        <v>602</v>
      </c>
      <c r="D19" s="151">
        <f t="shared" si="1"/>
        <v>401783114</v>
      </c>
      <c r="E19" s="151">
        <f t="shared" si="1"/>
        <v>410253856</v>
      </c>
    </row>
    <row r="20" spans="2:5" ht="31.5">
      <c r="B20" s="14" t="s">
        <v>603</v>
      </c>
      <c r="C20" s="88" t="s">
        <v>604</v>
      </c>
      <c r="D20" s="151">
        <f t="shared" si="1"/>
        <v>401783114</v>
      </c>
      <c r="E20" s="151">
        <f t="shared" si="1"/>
        <v>410253856</v>
      </c>
    </row>
    <row r="21" spans="2:5" ht="31.5">
      <c r="B21" s="14" t="s">
        <v>605</v>
      </c>
      <c r="C21" s="88" t="s">
        <v>606</v>
      </c>
      <c r="D21" s="152">
        <f>SUM(прил8!F14+D24)</f>
        <v>401783114</v>
      </c>
      <c r="E21" s="152">
        <f>SUM(прил8!G14+E24)</f>
        <v>410253856</v>
      </c>
    </row>
    <row r="22" spans="2:5" ht="31.5">
      <c r="B22" s="6" t="s">
        <v>607</v>
      </c>
      <c r="C22" s="87" t="s">
        <v>608</v>
      </c>
      <c r="D22" s="148">
        <f>SUM(D23)</f>
        <v>0</v>
      </c>
      <c r="E22" s="148">
        <f>SUM(E23)</f>
        <v>0</v>
      </c>
    </row>
    <row r="23" spans="2:5" ht="31.5">
      <c r="B23" s="6" t="s">
        <v>609</v>
      </c>
      <c r="C23" s="87" t="s">
        <v>610</v>
      </c>
      <c r="D23" s="148">
        <f>SUM(D24,D31)</f>
        <v>0</v>
      </c>
      <c r="E23" s="148">
        <f>SUM(E24,E31)</f>
        <v>0</v>
      </c>
    </row>
    <row r="24" spans="2:5" ht="31.5">
      <c r="B24" s="14" t="s">
        <v>611</v>
      </c>
      <c r="C24" s="88" t="s">
        <v>612</v>
      </c>
      <c r="D24" s="149">
        <f>SUM(D25)</f>
        <v>1500000</v>
      </c>
      <c r="E24" s="149">
        <f>SUM(E25)</f>
        <v>1500000</v>
      </c>
    </row>
    <row r="25" spans="2:5" ht="47.25">
      <c r="B25" s="14" t="s">
        <v>613</v>
      </c>
      <c r="C25" s="88" t="s">
        <v>614</v>
      </c>
      <c r="D25" s="149">
        <f>SUM(D26)</f>
        <v>1500000</v>
      </c>
      <c r="E25" s="149">
        <f>SUM(E26)</f>
        <v>1500000</v>
      </c>
    </row>
    <row r="26" spans="2:5" ht="63">
      <c r="B26" s="14" t="s">
        <v>615</v>
      </c>
      <c r="C26" s="88" t="s">
        <v>616</v>
      </c>
      <c r="D26" s="149">
        <f>SUM(D27+D29)</f>
        <v>1500000</v>
      </c>
      <c r="E26" s="149">
        <f>SUM(E27+E29)</f>
        <v>1500000</v>
      </c>
    </row>
    <row r="27" spans="2:5" ht="31.5">
      <c r="B27" s="14" t="s">
        <v>617</v>
      </c>
      <c r="C27" s="88" t="s">
        <v>618</v>
      </c>
      <c r="D27" s="149">
        <f>SUM(D28)</f>
        <v>1000000</v>
      </c>
      <c r="E27" s="149">
        <f>SUM(E28)</f>
        <v>1000000</v>
      </c>
    </row>
    <row r="28" spans="2:5" ht="78.75">
      <c r="B28" s="14" t="s">
        <v>619</v>
      </c>
      <c r="C28" s="88" t="s">
        <v>620</v>
      </c>
      <c r="D28" s="149">
        <v>1000000</v>
      </c>
      <c r="E28" s="149">
        <v>1000000</v>
      </c>
    </row>
    <row r="29" spans="2:5" ht="31.5">
      <c r="B29" s="14" t="s">
        <v>621</v>
      </c>
      <c r="C29" s="88" t="s">
        <v>622</v>
      </c>
      <c r="D29" s="149">
        <f>SUM(D30)</f>
        <v>500000</v>
      </c>
      <c r="E29" s="149">
        <f>SUM(E30)</f>
        <v>500000</v>
      </c>
    </row>
    <row r="30" spans="2:5" ht="63">
      <c r="B30" s="14" t="s">
        <v>623</v>
      </c>
      <c r="C30" s="88" t="s">
        <v>624</v>
      </c>
      <c r="D30" s="149">
        <v>500000</v>
      </c>
      <c r="E30" s="149">
        <v>500000</v>
      </c>
    </row>
    <row r="31" spans="2:5" ht="31.5">
      <c r="B31" s="14" t="s">
        <v>625</v>
      </c>
      <c r="C31" s="88" t="s">
        <v>626</v>
      </c>
      <c r="D31" s="149">
        <f>SUM(D32)</f>
        <v>-1500000</v>
      </c>
      <c r="E31" s="149">
        <f>SUM(E32)</f>
        <v>-1500000</v>
      </c>
    </row>
    <row r="32" spans="2:5" ht="47.25">
      <c r="B32" s="14" t="s">
        <v>627</v>
      </c>
      <c r="C32" s="88" t="s">
        <v>628</v>
      </c>
      <c r="D32" s="149">
        <f>SUM(D33)</f>
        <v>-1500000</v>
      </c>
      <c r="E32" s="149">
        <f>SUM(E33)</f>
        <v>-1500000</v>
      </c>
    </row>
    <row r="33" spans="2:5" ht="63">
      <c r="B33" s="14" t="s">
        <v>629</v>
      </c>
      <c r="C33" s="88" t="s">
        <v>630</v>
      </c>
      <c r="D33" s="149">
        <f>SUM(D35+D36)</f>
        <v>-1500000</v>
      </c>
      <c r="E33" s="149">
        <f>SUM(E35+E36)</f>
        <v>-1500000</v>
      </c>
    </row>
    <row r="34" spans="2:5" ht="31.5">
      <c r="B34" s="14" t="s">
        <v>631</v>
      </c>
      <c r="C34" s="88" t="s">
        <v>618</v>
      </c>
      <c r="D34" s="149">
        <f>SUM(D35)</f>
        <v>-1000000</v>
      </c>
      <c r="E34" s="149">
        <f>SUM(E35)</f>
        <v>-1000000</v>
      </c>
    </row>
    <row r="35" spans="2:5" ht="78.75">
      <c r="B35" s="14" t="s">
        <v>632</v>
      </c>
      <c r="C35" s="88" t="s">
        <v>620</v>
      </c>
      <c r="D35" s="149">
        <v>-1000000</v>
      </c>
      <c r="E35" s="149">
        <v>-1000000</v>
      </c>
    </row>
    <row r="36" spans="2:5" ht="31.5">
      <c r="B36" s="14" t="s">
        <v>633</v>
      </c>
      <c r="C36" s="88" t="s">
        <v>622</v>
      </c>
      <c r="D36" s="149">
        <v>-500000</v>
      </c>
      <c r="E36" s="149">
        <v>-500000</v>
      </c>
    </row>
    <row r="37" spans="2:5" ht="63">
      <c r="B37" s="89" t="s">
        <v>634</v>
      </c>
      <c r="C37" s="88" t="s">
        <v>635</v>
      </c>
      <c r="D37" s="149">
        <v>-500000</v>
      </c>
      <c r="E37" s="149">
        <v>-500000</v>
      </c>
    </row>
    <row r="38" spans="2:5" ht="31.5">
      <c r="B38" s="90"/>
      <c r="C38" s="87" t="s">
        <v>636</v>
      </c>
      <c r="D38" s="148">
        <f>SUM(D12)</f>
        <v>0</v>
      </c>
      <c r="E38" s="148">
        <f>SUM(E12)</f>
        <v>0</v>
      </c>
    </row>
  </sheetData>
  <sheetProtection/>
  <mergeCells count="1">
    <mergeCell ref="C1:D8"/>
  </mergeCells>
  <printOptions/>
  <pageMargins left="0.6299212598425197" right="0.3937007874015748" top="0.7480314960629921" bottom="0.7480314960629921" header="0.31496062992125984" footer="0.31496062992125984"/>
  <pageSetup fitToHeight="0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4">
      <selection activeCell="A7" sqref="A6:IV7"/>
    </sheetView>
  </sheetViews>
  <sheetFormatPr defaultColWidth="9.140625" defaultRowHeight="15"/>
  <cols>
    <col min="1" max="1" width="6.421875" style="0" customWidth="1"/>
    <col min="2" max="2" width="62.140625" style="0" customWidth="1"/>
    <col min="3" max="3" width="16.421875" style="0" customWidth="1"/>
    <col min="4" max="4" width="13.7109375" style="0" customWidth="1"/>
  </cols>
  <sheetData>
    <row r="1" spans="2:4" ht="15">
      <c r="B1" s="212"/>
      <c r="C1" s="213"/>
      <c r="D1" s="136"/>
    </row>
    <row r="2" spans="2:4" ht="15">
      <c r="B2" s="128"/>
      <c r="C2" s="210" t="s">
        <v>793</v>
      </c>
      <c r="D2" s="210"/>
    </row>
    <row r="3" spans="2:4" ht="15">
      <c r="B3" s="128"/>
      <c r="C3" s="210"/>
      <c r="D3" s="210"/>
    </row>
    <row r="4" spans="2:4" ht="15">
      <c r="B4" s="128"/>
      <c r="C4" s="210"/>
      <c r="D4" s="210"/>
    </row>
    <row r="5" spans="2:4" ht="78" customHeight="1">
      <c r="B5" s="128"/>
      <c r="C5" s="210"/>
      <c r="D5" s="210"/>
    </row>
    <row r="6" spans="2:3" ht="15">
      <c r="B6" s="127"/>
      <c r="C6" s="130"/>
    </row>
    <row r="8" spans="1:3" ht="40.5" customHeight="1">
      <c r="A8" s="197" t="s">
        <v>686</v>
      </c>
      <c r="B8" s="197"/>
      <c r="C8" s="197"/>
    </row>
    <row r="9" spans="1:2" ht="18.75">
      <c r="A9" s="8"/>
      <c r="B9" s="131" t="s">
        <v>705</v>
      </c>
    </row>
    <row r="10" spans="1:2" ht="18.75">
      <c r="A10" s="8"/>
      <c r="B10" s="131"/>
    </row>
    <row r="11" spans="1:2" ht="15.75">
      <c r="A11" s="8"/>
      <c r="B11" s="126"/>
    </row>
    <row r="12" ht="18.75">
      <c r="B12" s="132" t="s">
        <v>679</v>
      </c>
    </row>
    <row r="13" spans="1:3" ht="15.75">
      <c r="A13" s="133"/>
      <c r="C13" s="129" t="s">
        <v>155</v>
      </c>
    </row>
    <row r="14" spans="1:4" ht="63" customHeight="1">
      <c r="A14" s="211" t="s">
        <v>659</v>
      </c>
      <c r="B14" s="211" t="s">
        <v>680</v>
      </c>
      <c r="C14" s="208" t="s">
        <v>703</v>
      </c>
      <c r="D14" s="208" t="s">
        <v>704</v>
      </c>
    </row>
    <row r="15" spans="1:4" ht="15" customHeight="1">
      <c r="A15" s="211"/>
      <c r="B15" s="211"/>
      <c r="C15" s="209"/>
      <c r="D15" s="209"/>
    </row>
    <row r="16" spans="1:4" ht="10.5" customHeight="1">
      <c r="A16" s="211"/>
      <c r="B16" s="211"/>
      <c r="C16" s="209"/>
      <c r="D16" s="209"/>
    </row>
    <row r="17" spans="1:4" ht="15" customHeight="1" hidden="1">
      <c r="A17" s="211"/>
      <c r="B17" s="211"/>
      <c r="C17" s="137"/>
      <c r="D17" s="137"/>
    </row>
    <row r="18" spans="1:4" ht="15.75">
      <c r="A18" s="86">
        <v>1</v>
      </c>
      <c r="B18" s="134" t="s">
        <v>681</v>
      </c>
      <c r="C18" s="86" t="s">
        <v>687</v>
      </c>
      <c r="D18" s="86" t="s">
        <v>687</v>
      </c>
    </row>
    <row r="19" spans="1:4" ht="31.5">
      <c r="A19" s="86">
        <v>2</v>
      </c>
      <c r="B19" s="134" t="s">
        <v>682</v>
      </c>
      <c r="C19" s="86" t="s">
        <v>687</v>
      </c>
      <c r="D19" s="86" t="s">
        <v>687</v>
      </c>
    </row>
    <row r="20" spans="1:4" ht="15.75">
      <c r="A20" s="86">
        <v>3</v>
      </c>
      <c r="B20" s="134" t="s">
        <v>683</v>
      </c>
      <c r="C20" s="86" t="s">
        <v>687</v>
      </c>
      <c r="D20" s="86" t="s">
        <v>687</v>
      </c>
    </row>
    <row r="21" spans="1:4" ht="15.75">
      <c r="A21" s="86"/>
      <c r="B21" s="134" t="s">
        <v>684</v>
      </c>
      <c r="C21" s="86" t="s">
        <v>687</v>
      </c>
      <c r="D21" s="86" t="s">
        <v>687</v>
      </c>
    </row>
    <row r="22" ht="15.75">
      <c r="A22" s="133"/>
    </row>
    <row r="23" ht="15.75">
      <c r="A23" s="133"/>
    </row>
    <row r="24" spans="1:2" ht="18.75">
      <c r="A24" s="133"/>
      <c r="B24" s="132" t="s">
        <v>685</v>
      </c>
    </row>
    <row r="25" ht="18.75">
      <c r="A25" s="132"/>
    </row>
    <row r="26" ht="15.75">
      <c r="A26" s="133"/>
    </row>
    <row r="27" spans="1:4" ht="63" customHeight="1">
      <c r="A27" s="211" t="s">
        <v>659</v>
      </c>
      <c r="B27" s="211" t="s">
        <v>680</v>
      </c>
      <c r="C27" s="211" t="s">
        <v>706</v>
      </c>
      <c r="D27" s="211" t="s">
        <v>707</v>
      </c>
    </row>
    <row r="28" spans="1:4" ht="15">
      <c r="A28" s="211"/>
      <c r="B28" s="211"/>
      <c r="C28" s="211"/>
      <c r="D28" s="211"/>
    </row>
    <row r="29" spans="1:4" ht="15">
      <c r="A29" s="211"/>
      <c r="B29" s="211"/>
      <c r="C29" s="211"/>
      <c r="D29" s="211"/>
    </row>
    <row r="30" spans="1:4" ht="15">
      <c r="A30" s="211"/>
      <c r="B30" s="211"/>
      <c r="C30" s="211"/>
      <c r="D30" s="211"/>
    </row>
    <row r="31" spans="1:4" ht="15.75">
      <c r="A31" s="86">
        <v>1</v>
      </c>
      <c r="B31" s="134" t="s">
        <v>681</v>
      </c>
      <c r="C31" s="86" t="s">
        <v>687</v>
      </c>
      <c r="D31" s="86" t="s">
        <v>687</v>
      </c>
    </row>
    <row r="32" spans="1:4" ht="31.5">
      <c r="A32" s="86">
        <v>2</v>
      </c>
      <c r="B32" s="134" t="s">
        <v>682</v>
      </c>
      <c r="C32" s="86" t="s">
        <v>687</v>
      </c>
      <c r="D32" s="86" t="s">
        <v>687</v>
      </c>
    </row>
    <row r="33" spans="1:4" ht="15.75">
      <c r="A33" s="86">
        <v>3</v>
      </c>
      <c r="B33" s="134" t="s">
        <v>683</v>
      </c>
      <c r="C33" s="86" t="s">
        <v>687</v>
      </c>
      <c r="D33" s="86" t="s">
        <v>687</v>
      </c>
    </row>
    <row r="34" spans="1:4" ht="15.75">
      <c r="A34" s="86"/>
      <c r="B34" s="134" t="s">
        <v>684</v>
      </c>
      <c r="C34" s="86" t="s">
        <v>687</v>
      </c>
      <c r="D34" s="86" t="s">
        <v>687</v>
      </c>
    </row>
    <row r="35" ht="15.75">
      <c r="A35" s="135"/>
    </row>
  </sheetData>
  <sheetProtection/>
  <mergeCells count="11">
    <mergeCell ref="B1:C1"/>
    <mergeCell ref="A8:C8"/>
    <mergeCell ref="A14:A17"/>
    <mergeCell ref="B14:B17"/>
    <mergeCell ref="C14:C16"/>
    <mergeCell ref="D14:D16"/>
    <mergeCell ref="C2:D5"/>
    <mergeCell ref="A27:A30"/>
    <mergeCell ref="B27:B30"/>
    <mergeCell ref="C27:C30"/>
    <mergeCell ref="D27:D30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7"/>
  <sheetViews>
    <sheetView view="pageBreakPreview" zoomScale="82" zoomScaleNormal="86" zoomScaleSheetLayoutView="82" workbookViewId="0" topLeftCell="A3">
      <selection activeCell="B1" sqref="B1:F8"/>
    </sheetView>
  </sheetViews>
  <sheetFormatPr defaultColWidth="9.140625" defaultRowHeight="15"/>
  <cols>
    <col min="1" max="1" width="64.140625" style="0" customWidth="1"/>
    <col min="2" max="2" width="4.140625" style="0" customWidth="1"/>
    <col min="3" max="3" width="4.57421875" style="0" customWidth="1"/>
    <col min="4" max="4" width="13.140625" style="0" customWidth="1"/>
    <col min="5" max="5" width="4.421875" style="0" customWidth="1"/>
    <col min="6" max="6" width="14.8515625" style="0" customWidth="1"/>
    <col min="7" max="7" width="14.421875" style="0" customWidth="1"/>
  </cols>
  <sheetData>
    <row r="1" spans="1:6" ht="3.75" customHeight="1">
      <c r="A1" s="9"/>
      <c r="B1" s="199" t="s">
        <v>823</v>
      </c>
      <c r="C1" s="199"/>
      <c r="D1" s="199"/>
      <c r="E1" s="199"/>
      <c r="F1" s="199"/>
    </row>
    <row r="2" spans="1:6" ht="15">
      <c r="A2" s="9"/>
      <c r="B2" s="199"/>
      <c r="C2" s="199"/>
      <c r="D2" s="199"/>
      <c r="E2" s="199"/>
      <c r="F2" s="199"/>
    </row>
    <row r="3" spans="1:6" ht="9.75" customHeight="1">
      <c r="A3" s="9"/>
      <c r="B3" s="199"/>
      <c r="C3" s="199"/>
      <c r="D3" s="199"/>
      <c r="E3" s="199"/>
      <c r="F3" s="199"/>
    </row>
    <row r="4" spans="1:6" ht="15">
      <c r="A4" s="9"/>
      <c r="B4" s="199"/>
      <c r="C4" s="199"/>
      <c r="D4" s="199"/>
      <c r="E4" s="199"/>
      <c r="F4" s="199"/>
    </row>
    <row r="5" spans="1:6" ht="15">
      <c r="A5" s="9"/>
      <c r="B5" s="199"/>
      <c r="C5" s="199"/>
      <c r="D5" s="199"/>
      <c r="E5" s="199"/>
      <c r="F5" s="199"/>
    </row>
    <row r="6" spans="1:6" ht="15">
      <c r="A6" s="9"/>
      <c r="B6" s="199"/>
      <c r="C6" s="199"/>
      <c r="D6" s="199"/>
      <c r="E6" s="199"/>
      <c r="F6" s="199"/>
    </row>
    <row r="7" spans="1:6" ht="75.75" customHeight="1">
      <c r="A7" s="9" t="s">
        <v>239</v>
      </c>
      <c r="B7" s="199"/>
      <c r="C7" s="199"/>
      <c r="D7" s="199"/>
      <c r="E7" s="199"/>
      <c r="F7" s="199"/>
    </row>
    <row r="8" spans="1:6" ht="9" customHeight="1">
      <c r="A8" s="9"/>
      <c r="B8" s="199"/>
      <c r="C8" s="199"/>
      <c r="D8" s="199"/>
      <c r="E8" s="199"/>
      <c r="F8" s="199"/>
    </row>
    <row r="9" spans="1:8" ht="17.25">
      <c r="A9" s="214" t="s">
        <v>18</v>
      </c>
      <c r="B9" s="215"/>
      <c r="C9" s="215"/>
      <c r="D9" s="215"/>
      <c r="E9" s="215"/>
      <c r="F9" s="180"/>
      <c r="G9" s="181"/>
      <c r="H9" s="181"/>
    </row>
    <row r="10" spans="1:8" ht="17.25">
      <c r="A10" s="216" t="s">
        <v>97</v>
      </c>
      <c r="B10" s="217"/>
      <c r="C10" s="217"/>
      <c r="D10" s="217"/>
      <c r="E10" s="217"/>
      <c r="F10" s="180"/>
      <c r="G10" s="181"/>
      <c r="H10" s="181"/>
    </row>
    <row r="11" spans="1:8" ht="20.25" customHeight="1">
      <c r="A11" s="182" t="s">
        <v>98</v>
      </c>
      <c r="B11" s="182"/>
      <c r="C11" s="182"/>
      <c r="D11" s="182"/>
      <c r="E11" s="182"/>
      <c r="F11" s="182"/>
      <c r="G11" s="181"/>
      <c r="H11" s="181"/>
    </row>
    <row r="12" spans="1:8" ht="17.25">
      <c r="A12" s="214" t="s">
        <v>757</v>
      </c>
      <c r="B12" s="214"/>
      <c r="C12" s="214"/>
      <c r="D12" s="214"/>
      <c r="E12" s="214"/>
      <c r="F12" s="214"/>
      <c r="G12" s="181"/>
      <c r="H12" s="181"/>
    </row>
    <row r="13" spans="1:7" ht="58.5" customHeight="1">
      <c r="A13" s="48" t="s">
        <v>165</v>
      </c>
      <c r="B13" s="48" t="s">
        <v>166</v>
      </c>
      <c r="C13" s="48" t="s">
        <v>167</v>
      </c>
      <c r="D13" s="48" t="s">
        <v>168</v>
      </c>
      <c r="E13" s="48" t="s">
        <v>169</v>
      </c>
      <c r="F13" s="143" t="s">
        <v>708</v>
      </c>
      <c r="G13" s="144" t="s">
        <v>760</v>
      </c>
    </row>
    <row r="14" spans="1:7" ht="15">
      <c r="A14" s="165" t="s">
        <v>171</v>
      </c>
      <c r="B14" s="28"/>
      <c r="C14" s="28"/>
      <c r="D14" s="28"/>
      <c r="E14" s="28"/>
      <c r="F14" s="25">
        <f>SUM(F15+F112+F125+F166+F198+F272+F314+F369+F376+F306)</f>
        <v>400283114</v>
      </c>
      <c r="G14" s="25">
        <f>SUM(G15+G112+G125+G166+G198+G272+G314+G369+G376+G306)</f>
        <v>408753856</v>
      </c>
    </row>
    <row r="15" spans="1:7" ht="15">
      <c r="A15" s="36" t="s">
        <v>172</v>
      </c>
      <c r="B15" s="33" t="s">
        <v>173</v>
      </c>
      <c r="C15" s="33"/>
      <c r="D15" s="33"/>
      <c r="E15" s="33"/>
      <c r="F15" s="25">
        <f>SUM(F16+F21+F27+F53+F63+F58)</f>
        <v>38372697</v>
      </c>
      <c r="G15" s="25">
        <f>SUM(G16+G21+G27+G53+G63+G58)</f>
        <v>38155197</v>
      </c>
    </row>
    <row r="16" spans="1:7" ht="33.75" customHeight="1">
      <c r="A16" s="36" t="s">
        <v>174</v>
      </c>
      <c r="B16" s="33" t="s">
        <v>173</v>
      </c>
      <c r="C16" s="33" t="s">
        <v>175</v>
      </c>
      <c r="D16" s="183"/>
      <c r="E16" s="33"/>
      <c r="F16" s="25">
        <f aca="true" t="shared" si="0" ref="F16:G19">SUM(F17)</f>
        <v>1259800</v>
      </c>
      <c r="G16" s="25">
        <f t="shared" si="0"/>
        <v>1259800</v>
      </c>
    </row>
    <row r="17" spans="1:7" ht="15">
      <c r="A17" s="166" t="s">
        <v>227</v>
      </c>
      <c r="B17" s="28" t="s">
        <v>173</v>
      </c>
      <c r="C17" s="28" t="s">
        <v>175</v>
      </c>
      <c r="D17" s="184" t="s">
        <v>270</v>
      </c>
      <c r="E17" s="28"/>
      <c r="F17" s="26">
        <f t="shared" si="0"/>
        <v>1259800</v>
      </c>
      <c r="G17" s="26">
        <f t="shared" si="0"/>
        <v>1259800</v>
      </c>
    </row>
    <row r="18" spans="1:7" ht="15">
      <c r="A18" s="166" t="s">
        <v>228</v>
      </c>
      <c r="B18" s="28" t="s">
        <v>173</v>
      </c>
      <c r="C18" s="28" t="s">
        <v>175</v>
      </c>
      <c r="D18" s="184" t="s">
        <v>271</v>
      </c>
      <c r="E18" s="28"/>
      <c r="F18" s="26">
        <f t="shared" si="0"/>
        <v>1259800</v>
      </c>
      <c r="G18" s="26">
        <f t="shared" si="0"/>
        <v>1259800</v>
      </c>
    </row>
    <row r="19" spans="1:7" ht="30">
      <c r="A19" s="166" t="s">
        <v>247</v>
      </c>
      <c r="B19" s="28" t="s">
        <v>173</v>
      </c>
      <c r="C19" s="28" t="s">
        <v>175</v>
      </c>
      <c r="D19" s="184" t="s">
        <v>272</v>
      </c>
      <c r="E19" s="28"/>
      <c r="F19" s="26">
        <f t="shared" si="0"/>
        <v>1259800</v>
      </c>
      <c r="G19" s="26">
        <f t="shared" si="0"/>
        <v>1259800</v>
      </c>
    </row>
    <row r="20" spans="1:7" ht="58.5" customHeight="1">
      <c r="A20" s="166" t="s">
        <v>248</v>
      </c>
      <c r="B20" s="28" t="s">
        <v>173</v>
      </c>
      <c r="C20" s="28" t="s">
        <v>175</v>
      </c>
      <c r="D20" s="184" t="s">
        <v>272</v>
      </c>
      <c r="E20" s="28" t="s">
        <v>176</v>
      </c>
      <c r="F20" s="26">
        <v>1259800</v>
      </c>
      <c r="G20" s="26">
        <v>1259800</v>
      </c>
    </row>
    <row r="21" spans="1:7" ht="49.5" customHeight="1">
      <c r="A21" s="36" t="s">
        <v>177</v>
      </c>
      <c r="B21" s="33" t="s">
        <v>173</v>
      </c>
      <c r="C21" s="33" t="s">
        <v>178</v>
      </c>
      <c r="D21" s="183"/>
      <c r="E21" s="33"/>
      <c r="F21" s="25">
        <f>SUM(,F22)</f>
        <v>1030000</v>
      </c>
      <c r="G21" s="25">
        <f>SUM(,G22)</f>
        <v>1030000</v>
      </c>
    </row>
    <row r="22" spans="1:7" ht="30">
      <c r="A22" s="171" t="s">
        <v>106</v>
      </c>
      <c r="B22" s="28" t="s">
        <v>173</v>
      </c>
      <c r="C22" s="28" t="s">
        <v>178</v>
      </c>
      <c r="D22" s="184" t="s">
        <v>273</v>
      </c>
      <c r="E22" s="28"/>
      <c r="F22" s="26">
        <f>SUM(F23)</f>
        <v>1030000</v>
      </c>
      <c r="G22" s="26">
        <f>SUM(G23)</f>
        <v>1030000</v>
      </c>
    </row>
    <row r="23" spans="1:7" ht="15">
      <c r="A23" s="166" t="s">
        <v>261</v>
      </c>
      <c r="B23" s="28" t="s">
        <v>173</v>
      </c>
      <c r="C23" s="28" t="s">
        <v>178</v>
      </c>
      <c r="D23" s="184" t="s">
        <v>274</v>
      </c>
      <c r="E23" s="28"/>
      <c r="F23" s="26">
        <f>SUM(F24)</f>
        <v>1030000</v>
      </c>
      <c r="G23" s="26">
        <f>SUM(G24)</f>
        <v>1030000</v>
      </c>
    </row>
    <row r="24" spans="1:7" ht="30">
      <c r="A24" s="166" t="s">
        <v>247</v>
      </c>
      <c r="B24" s="28" t="s">
        <v>173</v>
      </c>
      <c r="C24" s="28" t="s">
        <v>178</v>
      </c>
      <c r="D24" s="184" t="s">
        <v>275</v>
      </c>
      <c r="E24" s="28"/>
      <c r="F24" s="26">
        <f>SUM(F25:F26,)</f>
        <v>1030000</v>
      </c>
      <c r="G24" s="26">
        <f>SUM(G25:G26,)</f>
        <v>1030000</v>
      </c>
    </row>
    <row r="25" spans="1:7" ht="61.5" customHeight="1">
      <c r="A25" s="166" t="s">
        <v>248</v>
      </c>
      <c r="B25" s="28" t="s">
        <v>173</v>
      </c>
      <c r="C25" s="28" t="s">
        <v>178</v>
      </c>
      <c r="D25" s="184" t="s">
        <v>275</v>
      </c>
      <c r="E25" s="28" t="s">
        <v>176</v>
      </c>
      <c r="F25" s="26">
        <v>898500</v>
      </c>
      <c r="G25" s="26">
        <v>898500</v>
      </c>
    </row>
    <row r="26" spans="1:7" ht="30">
      <c r="A26" s="166" t="s">
        <v>123</v>
      </c>
      <c r="B26" s="28" t="s">
        <v>173</v>
      </c>
      <c r="C26" s="28" t="s">
        <v>178</v>
      </c>
      <c r="D26" s="184" t="s">
        <v>275</v>
      </c>
      <c r="E26" s="28" t="s">
        <v>179</v>
      </c>
      <c r="F26" s="26">
        <v>131500</v>
      </c>
      <c r="G26" s="26">
        <v>131500</v>
      </c>
    </row>
    <row r="27" spans="1:7" ht="50.25" customHeight="1">
      <c r="A27" s="36" t="s">
        <v>182</v>
      </c>
      <c r="B27" s="33" t="s">
        <v>173</v>
      </c>
      <c r="C27" s="33" t="s">
        <v>183</v>
      </c>
      <c r="D27" s="183"/>
      <c r="E27" s="33"/>
      <c r="F27" s="25">
        <f>SUM(F33+F39+F28)</f>
        <v>20386285</v>
      </c>
      <c r="G27" s="25">
        <f>SUM(G33+G39+G28)</f>
        <v>20386285</v>
      </c>
    </row>
    <row r="28" spans="1:7" ht="33" customHeight="1">
      <c r="A28" s="36" t="s">
        <v>375</v>
      </c>
      <c r="B28" s="33" t="s">
        <v>173</v>
      </c>
      <c r="C28" s="33" t="s">
        <v>183</v>
      </c>
      <c r="D28" s="183" t="s">
        <v>359</v>
      </c>
      <c r="E28" s="33"/>
      <c r="F28" s="25">
        <f aca="true" t="shared" si="1" ref="F28:G30">SUM(F29)</f>
        <v>237000</v>
      </c>
      <c r="G28" s="25">
        <f t="shared" si="1"/>
        <v>0</v>
      </c>
    </row>
    <row r="29" spans="1:7" ht="46.5" customHeight="1">
      <c r="A29" s="166" t="s">
        <v>370</v>
      </c>
      <c r="B29" s="28" t="s">
        <v>173</v>
      </c>
      <c r="C29" s="27" t="s">
        <v>183</v>
      </c>
      <c r="D29" s="185" t="s">
        <v>371</v>
      </c>
      <c r="E29" s="28"/>
      <c r="F29" s="26">
        <f t="shared" si="1"/>
        <v>237000</v>
      </c>
      <c r="G29" s="26">
        <f t="shared" si="1"/>
        <v>0</v>
      </c>
    </row>
    <row r="30" spans="1:7" ht="75" customHeight="1">
      <c r="A30" s="166" t="s">
        <v>372</v>
      </c>
      <c r="B30" s="28" t="s">
        <v>173</v>
      </c>
      <c r="C30" s="27" t="s">
        <v>183</v>
      </c>
      <c r="D30" s="185" t="s">
        <v>373</v>
      </c>
      <c r="E30" s="28"/>
      <c r="F30" s="26">
        <f t="shared" si="1"/>
        <v>237000</v>
      </c>
      <c r="G30" s="26">
        <f t="shared" si="1"/>
        <v>0</v>
      </c>
    </row>
    <row r="31" spans="1:7" ht="30">
      <c r="A31" s="167" t="s">
        <v>209</v>
      </c>
      <c r="B31" s="28" t="s">
        <v>173</v>
      </c>
      <c r="C31" s="28" t="s">
        <v>183</v>
      </c>
      <c r="D31" s="185" t="s">
        <v>374</v>
      </c>
      <c r="E31" s="28"/>
      <c r="F31" s="26">
        <f>SUM(F32:F32)</f>
        <v>237000</v>
      </c>
      <c r="G31" s="26">
        <f>SUM(G32:G32)</f>
        <v>0</v>
      </c>
    </row>
    <row r="32" spans="1:7" ht="56.25" customHeight="1">
      <c r="A32" s="166" t="s">
        <v>248</v>
      </c>
      <c r="B32" s="28" t="s">
        <v>173</v>
      </c>
      <c r="C32" s="28" t="s">
        <v>183</v>
      </c>
      <c r="D32" s="185" t="s">
        <v>374</v>
      </c>
      <c r="E32" s="28" t="s">
        <v>176</v>
      </c>
      <c r="F32" s="26">
        <v>237000</v>
      </c>
      <c r="G32" s="26">
        <v>0</v>
      </c>
    </row>
    <row r="33" spans="1:7" ht="18.75" customHeight="1">
      <c r="A33" s="218" t="s">
        <v>121</v>
      </c>
      <c r="B33" s="33" t="s">
        <v>173</v>
      </c>
      <c r="C33" s="33" t="s">
        <v>183</v>
      </c>
      <c r="D33" s="183" t="s">
        <v>295</v>
      </c>
      <c r="E33" s="33"/>
      <c r="F33" s="25">
        <f>SUM(F34)</f>
        <v>17353000</v>
      </c>
      <c r="G33" s="25">
        <f>SUM(G34)</f>
        <v>17353000</v>
      </c>
    </row>
    <row r="34" spans="1:7" ht="37.5" customHeight="1">
      <c r="A34" s="170" t="s">
        <v>796</v>
      </c>
      <c r="B34" s="28" t="s">
        <v>173</v>
      </c>
      <c r="C34" s="28" t="s">
        <v>183</v>
      </c>
      <c r="D34" s="184" t="s">
        <v>296</v>
      </c>
      <c r="E34" s="28"/>
      <c r="F34" s="26">
        <f>SUM(F35,)</f>
        <v>17353000</v>
      </c>
      <c r="G34" s="26">
        <f>SUM(G35,)</f>
        <v>17353000</v>
      </c>
    </row>
    <row r="35" spans="1:7" ht="30">
      <c r="A35" s="166" t="s">
        <v>247</v>
      </c>
      <c r="B35" s="28" t="s">
        <v>173</v>
      </c>
      <c r="C35" s="28" t="s">
        <v>183</v>
      </c>
      <c r="D35" s="184" t="s">
        <v>297</v>
      </c>
      <c r="E35" s="28"/>
      <c r="F35" s="26">
        <f>SUM(F36:F38)</f>
        <v>17353000</v>
      </c>
      <c r="G35" s="26">
        <f>SUM(G36:G38)</f>
        <v>17353000</v>
      </c>
    </row>
    <row r="36" spans="1:7" ht="61.5" customHeight="1">
      <c r="A36" s="166" t="s">
        <v>248</v>
      </c>
      <c r="B36" s="28" t="s">
        <v>173</v>
      </c>
      <c r="C36" s="28" t="s">
        <v>183</v>
      </c>
      <c r="D36" s="184" t="s">
        <v>297</v>
      </c>
      <c r="E36" s="28" t="s">
        <v>176</v>
      </c>
      <c r="F36" s="26">
        <v>15903000</v>
      </c>
      <c r="G36" s="26">
        <v>15903000</v>
      </c>
    </row>
    <row r="37" spans="1:7" ht="30">
      <c r="A37" s="166" t="s">
        <v>123</v>
      </c>
      <c r="B37" s="28" t="s">
        <v>173</v>
      </c>
      <c r="C37" s="28" t="s">
        <v>183</v>
      </c>
      <c r="D37" s="184" t="s">
        <v>297</v>
      </c>
      <c r="E37" s="28" t="s">
        <v>179</v>
      </c>
      <c r="F37" s="26">
        <v>1383000</v>
      </c>
      <c r="G37" s="26">
        <v>1383000</v>
      </c>
    </row>
    <row r="38" spans="1:7" ht="15">
      <c r="A38" s="166" t="s">
        <v>181</v>
      </c>
      <c r="B38" s="28" t="s">
        <v>173</v>
      </c>
      <c r="C38" s="28" t="s">
        <v>183</v>
      </c>
      <c r="D38" s="184" t="s">
        <v>297</v>
      </c>
      <c r="E38" s="28" t="s">
        <v>180</v>
      </c>
      <c r="F38" s="26">
        <v>67000</v>
      </c>
      <c r="G38" s="26">
        <v>67000</v>
      </c>
    </row>
    <row r="39" spans="1:7" ht="19.5" customHeight="1">
      <c r="A39" s="36" t="s">
        <v>211</v>
      </c>
      <c r="B39" s="33" t="s">
        <v>173</v>
      </c>
      <c r="C39" s="33" t="s">
        <v>183</v>
      </c>
      <c r="D39" s="186" t="s">
        <v>298</v>
      </c>
      <c r="E39" s="33"/>
      <c r="F39" s="25">
        <f aca="true" t="shared" si="2" ref="F39:G41">SUM(F40)</f>
        <v>2796285</v>
      </c>
      <c r="G39" s="25">
        <f t="shared" si="2"/>
        <v>3033285</v>
      </c>
    </row>
    <row r="40" spans="1:7" ht="15">
      <c r="A40" s="166" t="s">
        <v>212</v>
      </c>
      <c r="B40" s="28" t="s">
        <v>173</v>
      </c>
      <c r="C40" s="28" t="s">
        <v>183</v>
      </c>
      <c r="D40" s="185" t="s">
        <v>299</v>
      </c>
      <c r="E40" s="28"/>
      <c r="F40" s="26">
        <f>SUM(F41+F43+F45+F47+F51+F49)</f>
        <v>2796285</v>
      </c>
      <c r="G40" s="26">
        <f>SUM(G41+G43+G45+G47+G51+G49)</f>
        <v>3033285</v>
      </c>
    </row>
    <row r="41" spans="1:7" ht="34.5" customHeight="1">
      <c r="A41" s="167" t="s">
        <v>161</v>
      </c>
      <c r="B41" s="28" t="s">
        <v>173</v>
      </c>
      <c r="C41" s="28" t="s">
        <v>183</v>
      </c>
      <c r="D41" s="185" t="s">
        <v>300</v>
      </c>
      <c r="E41" s="28"/>
      <c r="F41" s="26">
        <f t="shared" si="2"/>
        <v>237000</v>
      </c>
      <c r="G41" s="26">
        <f t="shared" si="2"/>
        <v>237000</v>
      </c>
    </row>
    <row r="42" spans="1:7" ht="61.5" customHeight="1">
      <c r="A42" s="166" t="s">
        <v>248</v>
      </c>
      <c r="B42" s="28" t="s">
        <v>173</v>
      </c>
      <c r="C42" s="28" t="s">
        <v>183</v>
      </c>
      <c r="D42" s="185" t="s">
        <v>301</v>
      </c>
      <c r="E42" s="28" t="s">
        <v>176</v>
      </c>
      <c r="F42" s="26">
        <v>237000</v>
      </c>
      <c r="G42" s="26">
        <v>237000</v>
      </c>
    </row>
    <row r="43" spans="1:7" ht="30">
      <c r="A43" s="166" t="s">
        <v>256</v>
      </c>
      <c r="B43" s="27" t="s">
        <v>173</v>
      </c>
      <c r="C43" s="28" t="s">
        <v>183</v>
      </c>
      <c r="D43" s="185" t="s">
        <v>734</v>
      </c>
      <c r="E43" s="28"/>
      <c r="F43" s="26">
        <f>SUM(F44:F44)</f>
        <v>1422000</v>
      </c>
      <c r="G43" s="26">
        <f>SUM(G44:G44)</f>
        <v>1422000</v>
      </c>
    </row>
    <row r="44" spans="1:7" ht="61.5" customHeight="1">
      <c r="A44" s="166" t="s">
        <v>248</v>
      </c>
      <c r="B44" s="27" t="s">
        <v>173</v>
      </c>
      <c r="C44" s="28" t="s">
        <v>183</v>
      </c>
      <c r="D44" s="185" t="s">
        <v>734</v>
      </c>
      <c r="E44" s="28" t="s">
        <v>176</v>
      </c>
      <c r="F44" s="26">
        <v>1422000</v>
      </c>
      <c r="G44" s="26">
        <v>1422000</v>
      </c>
    </row>
    <row r="45" spans="1:7" ht="45">
      <c r="A45" s="166" t="s">
        <v>249</v>
      </c>
      <c r="B45" s="28" t="s">
        <v>173</v>
      </c>
      <c r="C45" s="28" t="s">
        <v>183</v>
      </c>
      <c r="D45" s="185" t="s">
        <v>735</v>
      </c>
      <c r="E45" s="28"/>
      <c r="F45" s="26">
        <f>SUM(F46:F46)</f>
        <v>711000</v>
      </c>
      <c r="G45" s="26">
        <f>SUM(G46:G46)</f>
        <v>711000</v>
      </c>
    </row>
    <row r="46" spans="1:7" ht="60" customHeight="1">
      <c r="A46" s="166" t="s">
        <v>248</v>
      </c>
      <c r="B46" s="28" t="s">
        <v>173</v>
      </c>
      <c r="C46" s="28" t="s">
        <v>183</v>
      </c>
      <c r="D46" s="185" t="s">
        <v>736</v>
      </c>
      <c r="E46" s="28" t="s">
        <v>176</v>
      </c>
      <c r="F46" s="26">
        <v>711000</v>
      </c>
      <c r="G46" s="26">
        <v>711000</v>
      </c>
    </row>
    <row r="47" spans="1:7" ht="43.5" customHeight="1">
      <c r="A47" s="166" t="s">
        <v>222</v>
      </c>
      <c r="B47" s="28" t="s">
        <v>173</v>
      </c>
      <c r="C47" s="28" t="s">
        <v>183</v>
      </c>
      <c r="D47" s="185" t="s">
        <v>737</v>
      </c>
      <c r="E47" s="28"/>
      <c r="F47" s="26">
        <f>SUM(F48)</f>
        <v>237000</v>
      </c>
      <c r="G47" s="26">
        <f>SUM(G48)</f>
        <v>237000</v>
      </c>
    </row>
    <row r="48" spans="1:7" ht="58.5" customHeight="1">
      <c r="A48" s="166" t="s">
        <v>248</v>
      </c>
      <c r="B48" s="28" t="s">
        <v>173</v>
      </c>
      <c r="C48" s="28" t="s">
        <v>183</v>
      </c>
      <c r="D48" s="185" t="s">
        <v>737</v>
      </c>
      <c r="E48" s="28" t="s">
        <v>176</v>
      </c>
      <c r="F48" s="26">
        <v>237000</v>
      </c>
      <c r="G48" s="26">
        <v>237000</v>
      </c>
    </row>
    <row r="49" spans="1:7" ht="30">
      <c r="A49" s="167" t="s">
        <v>209</v>
      </c>
      <c r="B49" s="28" t="s">
        <v>173</v>
      </c>
      <c r="C49" s="28" t="s">
        <v>183</v>
      </c>
      <c r="D49" s="185" t="s">
        <v>755</v>
      </c>
      <c r="E49" s="28"/>
      <c r="F49" s="26">
        <v>0</v>
      </c>
      <c r="G49" s="26">
        <f>SUM(G50)</f>
        <v>237000</v>
      </c>
    </row>
    <row r="50" spans="1:7" ht="60.75" customHeight="1">
      <c r="A50" s="166" t="s">
        <v>248</v>
      </c>
      <c r="B50" s="28" t="s">
        <v>173</v>
      </c>
      <c r="C50" s="28" t="s">
        <v>183</v>
      </c>
      <c r="D50" s="185" t="s">
        <v>755</v>
      </c>
      <c r="E50" s="28" t="s">
        <v>176</v>
      </c>
      <c r="F50" s="26">
        <v>0</v>
      </c>
      <c r="G50" s="26">
        <v>237000</v>
      </c>
    </row>
    <row r="51" spans="1:7" ht="30">
      <c r="A51" s="167" t="s">
        <v>162</v>
      </c>
      <c r="B51" s="28" t="s">
        <v>173</v>
      </c>
      <c r="C51" s="28" t="s">
        <v>183</v>
      </c>
      <c r="D51" s="184" t="s">
        <v>293</v>
      </c>
      <c r="E51" s="28"/>
      <c r="F51" s="26">
        <f>SUM(F52:F52)</f>
        <v>189285</v>
      </c>
      <c r="G51" s="26">
        <f>SUM(G52:G52)</f>
        <v>189285</v>
      </c>
    </row>
    <row r="52" spans="1:7" ht="57.75" customHeight="1">
      <c r="A52" s="166" t="s">
        <v>248</v>
      </c>
      <c r="B52" s="28" t="s">
        <v>173</v>
      </c>
      <c r="C52" s="28" t="s">
        <v>183</v>
      </c>
      <c r="D52" s="184" t="s">
        <v>294</v>
      </c>
      <c r="E52" s="28" t="s">
        <v>176</v>
      </c>
      <c r="F52" s="26">
        <v>189285</v>
      </c>
      <c r="G52" s="26">
        <v>189285</v>
      </c>
    </row>
    <row r="53" spans="1:7" ht="47.25" customHeight="1">
      <c r="A53" s="36" t="s">
        <v>244</v>
      </c>
      <c r="B53" s="33" t="s">
        <v>173</v>
      </c>
      <c r="C53" s="33" t="s">
        <v>243</v>
      </c>
      <c r="D53" s="183"/>
      <c r="E53" s="33"/>
      <c r="F53" s="25">
        <f aca="true" t="shared" si="3" ref="F53:G56">SUM(F54)</f>
        <v>584000</v>
      </c>
      <c r="G53" s="25">
        <f t="shared" si="3"/>
        <v>584000</v>
      </c>
    </row>
    <row r="54" spans="1:7" ht="29.25" customHeight="1">
      <c r="A54" s="167" t="s">
        <v>215</v>
      </c>
      <c r="B54" s="28" t="s">
        <v>173</v>
      </c>
      <c r="C54" s="28" t="s">
        <v>243</v>
      </c>
      <c r="D54" s="184" t="s">
        <v>302</v>
      </c>
      <c r="E54" s="28"/>
      <c r="F54" s="26">
        <f t="shared" si="3"/>
        <v>584000</v>
      </c>
      <c r="G54" s="26">
        <f t="shared" si="3"/>
        <v>584000</v>
      </c>
    </row>
    <row r="55" spans="1:7" ht="30" customHeight="1">
      <c r="A55" s="167" t="s">
        <v>216</v>
      </c>
      <c r="B55" s="28" t="s">
        <v>173</v>
      </c>
      <c r="C55" s="28" t="s">
        <v>243</v>
      </c>
      <c r="D55" s="184" t="s">
        <v>303</v>
      </c>
      <c r="E55" s="28"/>
      <c r="F55" s="26">
        <f t="shared" si="3"/>
        <v>584000</v>
      </c>
      <c r="G55" s="26">
        <f t="shared" si="3"/>
        <v>584000</v>
      </c>
    </row>
    <row r="56" spans="1:7" ht="30">
      <c r="A56" s="166" t="s">
        <v>247</v>
      </c>
      <c r="B56" s="28" t="s">
        <v>173</v>
      </c>
      <c r="C56" s="28" t="s">
        <v>243</v>
      </c>
      <c r="D56" s="184" t="s">
        <v>304</v>
      </c>
      <c r="E56" s="28"/>
      <c r="F56" s="26">
        <f t="shared" si="3"/>
        <v>584000</v>
      </c>
      <c r="G56" s="26">
        <f t="shared" si="3"/>
        <v>584000</v>
      </c>
    </row>
    <row r="57" spans="1:7" ht="57" customHeight="1">
      <c r="A57" s="166" t="s">
        <v>248</v>
      </c>
      <c r="B57" s="28" t="s">
        <v>217</v>
      </c>
      <c r="C57" s="28" t="s">
        <v>218</v>
      </c>
      <c r="D57" s="184" t="s">
        <v>304</v>
      </c>
      <c r="E57" s="28" t="s">
        <v>176</v>
      </c>
      <c r="F57" s="26">
        <v>584000</v>
      </c>
      <c r="G57" s="26">
        <v>584000</v>
      </c>
    </row>
    <row r="58" spans="1:7" ht="15">
      <c r="A58" s="36" t="s">
        <v>251</v>
      </c>
      <c r="B58" s="33" t="s">
        <v>173</v>
      </c>
      <c r="C58" s="32">
        <v>11</v>
      </c>
      <c r="D58" s="186"/>
      <c r="E58" s="28"/>
      <c r="F58" s="25">
        <f aca="true" t="shared" si="4" ref="F58:G61">SUM(F59)</f>
        <v>500000</v>
      </c>
      <c r="G58" s="25">
        <f t="shared" si="4"/>
        <v>500000</v>
      </c>
    </row>
    <row r="59" spans="1:7" ht="15">
      <c r="A59" s="166" t="s">
        <v>250</v>
      </c>
      <c r="B59" s="28" t="s">
        <v>173</v>
      </c>
      <c r="C59" s="30">
        <v>11</v>
      </c>
      <c r="D59" s="185" t="s">
        <v>305</v>
      </c>
      <c r="E59" s="28"/>
      <c r="F59" s="26">
        <f t="shared" si="4"/>
        <v>500000</v>
      </c>
      <c r="G59" s="26">
        <f t="shared" si="4"/>
        <v>500000</v>
      </c>
    </row>
    <row r="60" spans="1:7" ht="15">
      <c r="A60" s="166" t="s">
        <v>251</v>
      </c>
      <c r="B60" s="28" t="s">
        <v>173</v>
      </c>
      <c r="C60" s="30">
        <v>11</v>
      </c>
      <c r="D60" s="185" t="s">
        <v>306</v>
      </c>
      <c r="E60" s="28"/>
      <c r="F60" s="26">
        <f t="shared" si="4"/>
        <v>500000</v>
      </c>
      <c r="G60" s="26">
        <f t="shared" si="4"/>
        <v>500000</v>
      </c>
    </row>
    <row r="61" spans="1:7" ht="15">
      <c r="A61" s="166" t="s">
        <v>157</v>
      </c>
      <c r="B61" s="28" t="s">
        <v>173</v>
      </c>
      <c r="C61" s="30">
        <v>11</v>
      </c>
      <c r="D61" s="185" t="s">
        <v>307</v>
      </c>
      <c r="E61" s="28"/>
      <c r="F61" s="26">
        <f t="shared" si="4"/>
        <v>500000</v>
      </c>
      <c r="G61" s="26">
        <f t="shared" si="4"/>
        <v>500000</v>
      </c>
    </row>
    <row r="62" spans="1:7" ht="15">
      <c r="A62" s="166" t="s">
        <v>181</v>
      </c>
      <c r="B62" s="28" t="s">
        <v>173</v>
      </c>
      <c r="C62" s="30">
        <v>11</v>
      </c>
      <c r="D62" s="185" t="s">
        <v>307</v>
      </c>
      <c r="E62" s="28" t="s">
        <v>180</v>
      </c>
      <c r="F62" s="26">
        <v>500000</v>
      </c>
      <c r="G62" s="26">
        <v>500000</v>
      </c>
    </row>
    <row r="63" spans="1:7" ht="15">
      <c r="A63" s="36" t="s">
        <v>185</v>
      </c>
      <c r="B63" s="33" t="s">
        <v>173</v>
      </c>
      <c r="C63" s="32">
        <v>13</v>
      </c>
      <c r="D63" s="186"/>
      <c r="E63" s="28"/>
      <c r="F63" s="25">
        <f>SUM(F90+F97+F106+F85+F72+F64)</f>
        <v>14612612</v>
      </c>
      <c r="G63" s="25">
        <f>SUM(G90+G97+G106+G85+G72+G64)</f>
        <v>14395112</v>
      </c>
    </row>
    <row r="64" spans="1:7" ht="49.5" customHeight="1">
      <c r="A64" s="36" t="s">
        <v>764</v>
      </c>
      <c r="B64" s="33" t="s">
        <v>173</v>
      </c>
      <c r="C64" s="33" t="s">
        <v>689</v>
      </c>
      <c r="D64" s="183" t="s">
        <v>338</v>
      </c>
      <c r="E64" s="33"/>
      <c r="F64" s="25">
        <f>SUM(F65)</f>
        <v>153000</v>
      </c>
      <c r="G64" s="25">
        <f>SUM(G65)</f>
        <v>153000</v>
      </c>
    </row>
    <row r="65" spans="1:7" ht="59.25" customHeight="1">
      <c r="A65" s="166" t="s">
        <v>774</v>
      </c>
      <c r="B65" s="28" t="s">
        <v>173</v>
      </c>
      <c r="C65" s="28" t="s">
        <v>689</v>
      </c>
      <c r="D65" s="184" t="s">
        <v>726</v>
      </c>
      <c r="E65" s="28"/>
      <c r="F65" s="26">
        <f>SUM(F66+F69)</f>
        <v>153000</v>
      </c>
      <c r="G65" s="26">
        <f>SUM(G66+G69)</f>
        <v>153000</v>
      </c>
    </row>
    <row r="66" spans="1:7" ht="30">
      <c r="A66" s="166" t="s">
        <v>729</v>
      </c>
      <c r="B66" s="28" t="s">
        <v>173</v>
      </c>
      <c r="C66" s="28" t="s">
        <v>689</v>
      </c>
      <c r="D66" s="184" t="s">
        <v>727</v>
      </c>
      <c r="E66" s="28"/>
      <c r="F66" s="26">
        <f>SUM(F67)</f>
        <v>45000</v>
      </c>
      <c r="G66" s="26">
        <f>SUM(G67)</f>
        <v>45000</v>
      </c>
    </row>
    <row r="67" spans="1:7" ht="30">
      <c r="A67" s="166" t="s">
        <v>730</v>
      </c>
      <c r="B67" s="28" t="s">
        <v>173</v>
      </c>
      <c r="C67" s="28" t="s">
        <v>689</v>
      </c>
      <c r="D67" s="184" t="s">
        <v>728</v>
      </c>
      <c r="E67" s="28"/>
      <c r="F67" s="26">
        <f>SUM(F68)</f>
        <v>45000</v>
      </c>
      <c r="G67" s="26">
        <f>SUM(G68)</f>
        <v>45000</v>
      </c>
    </row>
    <row r="68" spans="1:7" ht="30">
      <c r="A68" s="166" t="s">
        <v>123</v>
      </c>
      <c r="B68" s="28" t="s">
        <v>173</v>
      </c>
      <c r="C68" s="28" t="s">
        <v>689</v>
      </c>
      <c r="D68" s="184" t="s">
        <v>728</v>
      </c>
      <c r="E68" s="28" t="s">
        <v>179</v>
      </c>
      <c r="F68" s="26">
        <v>45000</v>
      </c>
      <c r="G68" s="26">
        <v>45000</v>
      </c>
    </row>
    <row r="69" spans="1:7" ht="30">
      <c r="A69" s="166" t="s">
        <v>732</v>
      </c>
      <c r="B69" s="28" t="s">
        <v>173</v>
      </c>
      <c r="C69" s="28" t="s">
        <v>689</v>
      </c>
      <c r="D69" s="184" t="s">
        <v>731</v>
      </c>
      <c r="E69" s="28"/>
      <c r="F69" s="26">
        <f>SUM(F70)</f>
        <v>108000</v>
      </c>
      <c r="G69" s="26">
        <f>SUM(G70)</f>
        <v>108000</v>
      </c>
    </row>
    <row r="70" spans="1:7" ht="30">
      <c r="A70" s="166" t="s">
        <v>730</v>
      </c>
      <c r="B70" s="28" t="s">
        <v>173</v>
      </c>
      <c r="C70" s="28" t="s">
        <v>689</v>
      </c>
      <c r="D70" s="184" t="s">
        <v>733</v>
      </c>
      <c r="E70" s="28"/>
      <c r="F70" s="26">
        <f>SUM(F71)</f>
        <v>108000</v>
      </c>
      <c r="G70" s="26">
        <f>SUM(G71)</f>
        <v>108000</v>
      </c>
    </row>
    <row r="71" spans="1:7" ht="30">
      <c r="A71" s="166" t="s">
        <v>123</v>
      </c>
      <c r="B71" s="28" t="s">
        <v>173</v>
      </c>
      <c r="C71" s="28" t="s">
        <v>689</v>
      </c>
      <c r="D71" s="184" t="s">
        <v>733</v>
      </c>
      <c r="E71" s="28" t="s">
        <v>179</v>
      </c>
      <c r="F71" s="26">
        <v>108000</v>
      </c>
      <c r="G71" s="26">
        <v>108000</v>
      </c>
    </row>
    <row r="72" spans="1:7" ht="31.5" customHeight="1">
      <c r="A72" s="168" t="s">
        <v>136</v>
      </c>
      <c r="B72" s="33" t="s">
        <v>173</v>
      </c>
      <c r="C72" s="32">
        <v>13</v>
      </c>
      <c r="D72" s="186" t="s">
        <v>137</v>
      </c>
      <c r="E72" s="33"/>
      <c r="F72" s="25">
        <f>SUM(F73+F78+F81)</f>
        <v>67500</v>
      </c>
      <c r="G72" s="25">
        <f>SUM(G73+G78+G81)</f>
        <v>0</v>
      </c>
    </row>
    <row r="73" spans="1:7" ht="52.5" customHeight="1">
      <c r="A73" s="170" t="s">
        <v>765</v>
      </c>
      <c r="B73" s="28" t="s">
        <v>173</v>
      </c>
      <c r="C73" s="30">
        <v>13</v>
      </c>
      <c r="D73" s="185" t="s">
        <v>141</v>
      </c>
      <c r="E73" s="28"/>
      <c r="F73" s="26">
        <f aca="true" t="shared" si="5" ref="F73:G75">SUM(F74)</f>
        <v>1500</v>
      </c>
      <c r="G73" s="26">
        <f t="shared" si="5"/>
        <v>0</v>
      </c>
    </row>
    <row r="74" spans="1:7" ht="58.5" customHeight="1">
      <c r="A74" s="170" t="s">
        <v>466</v>
      </c>
      <c r="B74" s="28" t="s">
        <v>173</v>
      </c>
      <c r="C74" s="30">
        <v>13</v>
      </c>
      <c r="D74" s="185" t="s">
        <v>142</v>
      </c>
      <c r="E74" s="28"/>
      <c r="F74" s="26">
        <f t="shared" si="5"/>
        <v>1500</v>
      </c>
      <c r="G74" s="26">
        <f t="shared" si="5"/>
        <v>0</v>
      </c>
    </row>
    <row r="75" spans="1:7" ht="30">
      <c r="A75" s="169" t="s">
        <v>146</v>
      </c>
      <c r="B75" s="28" t="s">
        <v>173</v>
      </c>
      <c r="C75" s="30">
        <v>13</v>
      </c>
      <c r="D75" s="185" t="s">
        <v>143</v>
      </c>
      <c r="E75" s="28"/>
      <c r="F75" s="26">
        <f t="shared" si="5"/>
        <v>1500</v>
      </c>
      <c r="G75" s="26">
        <f t="shared" si="5"/>
        <v>0</v>
      </c>
    </row>
    <row r="76" spans="1:7" ht="30">
      <c r="A76" s="166" t="s">
        <v>123</v>
      </c>
      <c r="B76" s="28" t="s">
        <v>173</v>
      </c>
      <c r="C76" s="30">
        <v>13</v>
      </c>
      <c r="D76" s="185" t="s">
        <v>143</v>
      </c>
      <c r="E76" s="28" t="s">
        <v>179</v>
      </c>
      <c r="F76" s="26">
        <v>1500</v>
      </c>
      <c r="G76" s="26"/>
    </row>
    <row r="77" spans="1:7" ht="63">
      <c r="A77" s="219" t="s">
        <v>468</v>
      </c>
      <c r="B77" s="146" t="s">
        <v>173</v>
      </c>
      <c r="C77" s="147">
        <v>13</v>
      </c>
      <c r="D77" s="187" t="s">
        <v>139</v>
      </c>
      <c r="E77" s="146"/>
      <c r="F77" s="26">
        <f aca="true" t="shared" si="6" ref="F77:G79">SUM(F78)</f>
        <v>61000</v>
      </c>
      <c r="G77" s="26">
        <f t="shared" si="6"/>
        <v>0</v>
      </c>
    </row>
    <row r="78" spans="1:7" ht="47.25">
      <c r="A78" s="219" t="s">
        <v>467</v>
      </c>
      <c r="B78" s="28" t="s">
        <v>173</v>
      </c>
      <c r="C78" s="30">
        <v>13</v>
      </c>
      <c r="D78" s="185" t="s">
        <v>153</v>
      </c>
      <c r="E78" s="28"/>
      <c r="F78" s="26">
        <f t="shared" si="6"/>
        <v>61000</v>
      </c>
      <c r="G78" s="26">
        <f t="shared" si="6"/>
        <v>0</v>
      </c>
    </row>
    <row r="79" spans="1:7" ht="30">
      <c r="A79" s="169" t="s">
        <v>146</v>
      </c>
      <c r="B79" s="28" t="s">
        <v>173</v>
      </c>
      <c r="C79" s="30">
        <v>13</v>
      </c>
      <c r="D79" s="185" t="s">
        <v>140</v>
      </c>
      <c r="E79" s="28"/>
      <c r="F79" s="26">
        <f t="shared" si="6"/>
        <v>61000</v>
      </c>
      <c r="G79" s="26">
        <f t="shared" si="6"/>
        <v>0</v>
      </c>
    </row>
    <row r="80" spans="1:7" ht="30">
      <c r="A80" s="166" t="s">
        <v>123</v>
      </c>
      <c r="B80" s="28" t="s">
        <v>173</v>
      </c>
      <c r="C80" s="30">
        <v>13</v>
      </c>
      <c r="D80" s="185" t="s">
        <v>140</v>
      </c>
      <c r="E80" s="28" t="s">
        <v>179</v>
      </c>
      <c r="F80" s="26">
        <v>61000</v>
      </c>
      <c r="G80" s="26"/>
    </row>
    <row r="81" spans="1:7" ht="45">
      <c r="A81" s="171" t="s">
        <v>152</v>
      </c>
      <c r="B81" s="28" t="s">
        <v>173</v>
      </c>
      <c r="C81" s="30">
        <v>13</v>
      </c>
      <c r="D81" s="185" t="s">
        <v>147</v>
      </c>
      <c r="E81" s="28"/>
      <c r="F81" s="26">
        <f aca="true" t="shared" si="7" ref="F81:G83">SUM(F82)</f>
        <v>5000</v>
      </c>
      <c r="G81" s="26">
        <f t="shared" si="7"/>
        <v>0</v>
      </c>
    </row>
    <row r="82" spans="1:7" ht="41.25" customHeight="1">
      <c r="A82" s="171" t="s">
        <v>151</v>
      </c>
      <c r="B82" s="28" t="s">
        <v>173</v>
      </c>
      <c r="C82" s="30">
        <v>13</v>
      </c>
      <c r="D82" s="185" t="s">
        <v>148</v>
      </c>
      <c r="E82" s="28"/>
      <c r="F82" s="26">
        <f t="shared" si="7"/>
        <v>5000</v>
      </c>
      <c r="G82" s="26">
        <f t="shared" si="7"/>
        <v>0</v>
      </c>
    </row>
    <row r="83" spans="1:7" ht="30">
      <c r="A83" s="169" t="s">
        <v>150</v>
      </c>
      <c r="B83" s="28" t="s">
        <v>173</v>
      </c>
      <c r="C83" s="30">
        <v>13</v>
      </c>
      <c r="D83" s="185" t="s">
        <v>149</v>
      </c>
      <c r="E83" s="28"/>
      <c r="F83" s="26">
        <f t="shared" si="7"/>
        <v>5000</v>
      </c>
      <c r="G83" s="26">
        <f t="shared" si="7"/>
        <v>0</v>
      </c>
    </row>
    <row r="84" spans="1:7" ht="30">
      <c r="A84" s="166" t="s">
        <v>123</v>
      </c>
      <c r="B84" s="28" t="s">
        <v>173</v>
      </c>
      <c r="C84" s="30">
        <v>13</v>
      </c>
      <c r="D84" s="185" t="s">
        <v>149</v>
      </c>
      <c r="E84" s="28" t="s">
        <v>179</v>
      </c>
      <c r="F84" s="26">
        <v>5000</v>
      </c>
      <c r="G84" s="26"/>
    </row>
    <row r="85" spans="1:7" ht="28.5">
      <c r="A85" s="36" t="s">
        <v>718</v>
      </c>
      <c r="B85" s="33" t="s">
        <v>173</v>
      </c>
      <c r="C85" s="32">
        <v>13</v>
      </c>
      <c r="D85" s="186" t="s">
        <v>359</v>
      </c>
      <c r="E85" s="33"/>
      <c r="F85" s="25">
        <f>SUM(F86)</f>
        <v>150000</v>
      </c>
      <c r="G85" s="25">
        <f>SUM(G86)</f>
        <v>0</v>
      </c>
    </row>
    <row r="86" spans="1:7" ht="45">
      <c r="A86" s="167" t="s">
        <v>717</v>
      </c>
      <c r="B86" s="28" t="s">
        <v>217</v>
      </c>
      <c r="C86" s="30">
        <v>13</v>
      </c>
      <c r="D86" s="185" t="s">
        <v>714</v>
      </c>
      <c r="E86" s="28"/>
      <c r="F86" s="26">
        <f>SUM(F88)</f>
        <v>150000</v>
      </c>
      <c r="G86" s="26">
        <f>SUM(G88)</f>
        <v>0</v>
      </c>
    </row>
    <row r="87" spans="1:7" ht="30">
      <c r="A87" s="167" t="s">
        <v>318</v>
      </c>
      <c r="B87" s="28" t="s">
        <v>173</v>
      </c>
      <c r="C87" s="30">
        <v>13</v>
      </c>
      <c r="D87" s="185" t="s">
        <v>715</v>
      </c>
      <c r="E87" s="28"/>
      <c r="F87" s="26">
        <f>SUM(F88)</f>
        <v>150000</v>
      </c>
      <c r="G87" s="26">
        <f>SUM(G88)</f>
        <v>0</v>
      </c>
    </row>
    <row r="88" spans="1:7" ht="15">
      <c r="A88" s="167" t="s">
        <v>210</v>
      </c>
      <c r="B88" s="28" t="s">
        <v>173</v>
      </c>
      <c r="C88" s="30">
        <v>13</v>
      </c>
      <c r="D88" s="185" t="s">
        <v>716</v>
      </c>
      <c r="E88" s="28"/>
      <c r="F88" s="26">
        <f>SUM(F89)</f>
        <v>150000</v>
      </c>
      <c r="G88" s="26">
        <f>SUM(G89)</f>
        <v>0</v>
      </c>
    </row>
    <row r="89" spans="1:7" ht="61.5" customHeight="1">
      <c r="A89" s="166" t="s">
        <v>248</v>
      </c>
      <c r="B89" s="28" t="s">
        <v>173</v>
      </c>
      <c r="C89" s="30">
        <v>13</v>
      </c>
      <c r="D89" s="185" t="s">
        <v>716</v>
      </c>
      <c r="E89" s="28" t="s">
        <v>176</v>
      </c>
      <c r="F89" s="26">
        <v>150000</v>
      </c>
      <c r="G89" s="26">
        <v>0</v>
      </c>
    </row>
    <row r="90" spans="1:7" ht="32.25" customHeight="1">
      <c r="A90" s="172" t="s">
        <v>186</v>
      </c>
      <c r="B90" s="33" t="s">
        <v>173</v>
      </c>
      <c r="C90" s="32">
        <v>13</v>
      </c>
      <c r="D90" s="186" t="s">
        <v>319</v>
      </c>
      <c r="E90" s="33"/>
      <c r="F90" s="25">
        <f>SUM(F91)</f>
        <v>492600</v>
      </c>
      <c r="G90" s="25">
        <f>SUM(G91)</f>
        <v>492600</v>
      </c>
    </row>
    <row r="91" spans="1:7" ht="19.5" customHeight="1">
      <c r="A91" s="167" t="s">
        <v>260</v>
      </c>
      <c r="B91" s="28" t="s">
        <v>173</v>
      </c>
      <c r="C91" s="30">
        <v>13</v>
      </c>
      <c r="D91" s="185" t="s">
        <v>320</v>
      </c>
      <c r="E91" s="28"/>
      <c r="F91" s="26">
        <f>SUM(F92+F95)</f>
        <v>492600</v>
      </c>
      <c r="G91" s="26">
        <f>SUM(G92+G95)</f>
        <v>492600</v>
      </c>
    </row>
    <row r="92" spans="1:7" ht="30">
      <c r="A92" s="166" t="s">
        <v>156</v>
      </c>
      <c r="B92" s="28" t="s">
        <v>217</v>
      </c>
      <c r="C92" s="30">
        <v>13</v>
      </c>
      <c r="D92" s="185" t="s">
        <v>321</v>
      </c>
      <c r="E92" s="28"/>
      <c r="F92" s="26">
        <f>SUM(F93:F94)</f>
        <v>372600</v>
      </c>
      <c r="G92" s="26">
        <f>SUM(G93:G94)</f>
        <v>372600</v>
      </c>
    </row>
    <row r="93" spans="1:7" ht="30">
      <c r="A93" s="166" t="s">
        <v>123</v>
      </c>
      <c r="B93" s="28" t="s">
        <v>173</v>
      </c>
      <c r="C93" s="30">
        <v>13</v>
      </c>
      <c r="D93" s="185" t="s">
        <v>321</v>
      </c>
      <c r="E93" s="28" t="s">
        <v>179</v>
      </c>
      <c r="F93" s="26">
        <v>220000</v>
      </c>
      <c r="G93" s="26">
        <v>220000</v>
      </c>
    </row>
    <row r="94" spans="1:7" ht="15">
      <c r="A94" s="166" t="s">
        <v>181</v>
      </c>
      <c r="B94" s="28" t="s">
        <v>173</v>
      </c>
      <c r="C94" s="30">
        <v>13</v>
      </c>
      <c r="D94" s="185" t="s">
        <v>321</v>
      </c>
      <c r="E94" s="28" t="s">
        <v>180</v>
      </c>
      <c r="F94" s="26">
        <v>152600</v>
      </c>
      <c r="G94" s="26">
        <v>152600</v>
      </c>
    </row>
    <row r="95" spans="1:7" ht="15">
      <c r="A95" s="166" t="s">
        <v>105</v>
      </c>
      <c r="B95" s="28" t="s">
        <v>173</v>
      </c>
      <c r="C95" s="30">
        <v>13</v>
      </c>
      <c r="D95" s="185" t="s">
        <v>104</v>
      </c>
      <c r="E95" s="28"/>
      <c r="F95" s="26">
        <f>SUM(F96)</f>
        <v>120000</v>
      </c>
      <c r="G95" s="26">
        <f>SUM(G96)</f>
        <v>120000</v>
      </c>
    </row>
    <row r="96" spans="1:7" ht="30">
      <c r="A96" s="166" t="s">
        <v>123</v>
      </c>
      <c r="B96" s="28" t="s">
        <v>173</v>
      </c>
      <c r="C96" s="30">
        <v>13</v>
      </c>
      <c r="D96" s="185" t="s">
        <v>104</v>
      </c>
      <c r="E96" s="28" t="s">
        <v>179</v>
      </c>
      <c r="F96" s="26">
        <v>120000</v>
      </c>
      <c r="G96" s="26">
        <v>120000</v>
      </c>
    </row>
    <row r="97" spans="1:7" ht="16.5" customHeight="1">
      <c r="A97" s="172" t="s">
        <v>211</v>
      </c>
      <c r="B97" s="33" t="s">
        <v>173</v>
      </c>
      <c r="C97" s="32">
        <v>13</v>
      </c>
      <c r="D97" s="186" t="s">
        <v>298</v>
      </c>
      <c r="E97" s="33"/>
      <c r="F97" s="25">
        <f>SUM(F98)</f>
        <v>1402472</v>
      </c>
      <c r="G97" s="25">
        <f>SUM(G98)</f>
        <v>1402472</v>
      </c>
    </row>
    <row r="98" spans="1:7" ht="15">
      <c r="A98" s="167" t="s">
        <v>212</v>
      </c>
      <c r="B98" s="28" t="s">
        <v>173</v>
      </c>
      <c r="C98" s="30">
        <v>13</v>
      </c>
      <c r="D98" s="185" t="s">
        <v>323</v>
      </c>
      <c r="E98" s="28"/>
      <c r="F98" s="26">
        <f>SUM(F99+F102+F104)</f>
        <v>1402472</v>
      </c>
      <c r="G98" s="26">
        <f>SUM(G99+G102+G104)</f>
        <v>1402472</v>
      </c>
    </row>
    <row r="99" spans="1:7" ht="75">
      <c r="A99" s="167" t="s">
        <v>324</v>
      </c>
      <c r="B99" s="28" t="s">
        <v>173</v>
      </c>
      <c r="C99" s="30">
        <v>13</v>
      </c>
      <c r="D99" s="185" t="s">
        <v>325</v>
      </c>
      <c r="E99" s="28"/>
      <c r="F99" s="26">
        <f>SUM(F100:F101)</f>
        <v>1240072</v>
      </c>
      <c r="G99" s="26">
        <f>SUM(G100:G101)</f>
        <v>1240072</v>
      </c>
    </row>
    <row r="100" spans="1:7" ht="60">
      <c r="A100" s="166" t="s">
        <v>248</v>
      </c>
      <c r="B100" s="28" t="s">
        <v>173</v>
      </c>
      <c r="C100" s="30">
        <v>13</v>
      </c>
      <c r="D100" s="185" t="s">
        <v>325</v>
      </c>
      <c r="E100" s="28" t="s">
        <v>176</v>
      </c>
      <c r="F100" s="26">
        <v>780000</v>
      </c>
      <c r="G100" s="26">
        <v>780000</v>
      </c>
    </row>
    <row r="101" spans="1:7" ht="30">
      <c r="A101" s="166" t="s">
        <v>123</v>
      </c>
      <c r="B101" s="28" t="s">
        <v>173</v>
      </c>
      <c r="C101" s="30">
        <v>13</v>
      </c>
      <c r="D101" s="185" t="s">
        <v>325</v>
      </c>
      <c r="E101" s="28" t="s">
        <v>179</v>
      </c>
      <c r="F101" s="26">
        <v>460072</v>
      </c>
      <c r="G101" s="26">
        <v>460072</v>
      </c>
    </row>
    <row r="102" spans="1:7" ht="45">
      <c r="A102" s="166" t="s">
        <v>252</v>
      </c>
      <c r="B102" s="28" t="s">
        <v>173</v>
      </c>
      <c r="C102" s="30">
        <v>13</v>
      </c>
      <c r="D102" s="185" t="s">
        <v>738</v>
      </c>
      <c r="E102" s="28"/>
      <c r="F102" s="26">
        <f>SUM(F103)</f>
        <v>112400</v>
      </c>
      <c r="G102" s="26">
        <f>SUM(G103)</f>
        <v>112400</v>
      </c>
    </row>
    <row r="103" spans="1:7" ht="30">
      <c r="A103" s="166" t="s">
        <v>266</v>
      </c>
      <c r="B103" s="28" t="s">
        <v>173</v>
      </c>
      <c r="C103" s="30">
        <v>13</v>
      </c>
      <c r="D103" s="185" t="s">
        <v>738</v>
      </c>
      <c r="E103" s="28" t="s">
        <v>259</v>
      </c>
      <c r="F103" s="26">
        <v>112400</v>
      </c>
      <c r="G103" s="26">
        <v>112400</v>
      </c>
    </row>
    <row r="104" spans="1:7" ht="30">
      <c r="A104" s="166" t="s">
        <v>156</v>
      </c>
      <c r="B104" s="28" t="s">
        <v>173</v>
      </c>
      <c r="C104" s="30">
        <v>13</v>
      </c>
      <c r="D104" s="185" t="s">
        <v>739</v>
      </c>
      <c r="E104" s="28"/>
      <c r="F104" s="26">
        <f>SUM(F105)</f>
        <v>50000</v>
      </c>
      <c r="G104" s="26">
        <f>SUM(G105)</f>
        <v>50000</v>
      </c>
    </row>
    <row r="105" spans="1:7" ht="30">
      <c r="A105" s="166" t="s">
        <v>123</v>
      </c>
      <c r="B105" s="28" t="s">
        <v>173</v>
      </c>
      <c r="C105" s="30">
        <v>13</v>
      </c>
      <c r="D105" s="185" t="s">
        <v>739</v>
      </c>
      <c r="E105" s="28" t="s">
        <v>179</v>
      </c>
      <c r="F105" s="26">
        <v>50000</v>
      </c>
      <c r="G105" s="26">
        <v>50000</v>
      </c>
    </row>
    <row r="106" spans="1:7" ht="28.5">
      <c r="A106" s="172" t="s">
        <v>219</v>
      </c>
      <c r="B106" s="33" t="s">
        <v>173</v>
      </c>
      <c r="C106" s="32">
        <v>13</v>
      </c>
      <c r="D106" s="186" t="s">
        <v>326</v>
      </c>
      <c r="E106" s="33"/>
      <c r="F106" s="25">
        <f>SUM(F107)</f>
        <v>12347040</v>
      </c>
      <c r="G106" s="25">
        <f>SUM(G107)</f>
        <v>12347040</v>
      </c>
    </row>
    <row r="107" spans="1:7" ht="30">
      <c r="A107" s="167" t="s">
        <v>220</v>
      </c>
      <c r="B107" s="28" t="s">
        <v>173</v>
      </c>
      <c r="C107" s="30">
        <v>13</v>
      </c>
      <c r="D107" s="185" t="s">
        <v>327</v>
      </c>
      <c r="E107" s="28"/>
      <c r="F107" s="26">
        <f>SUM(F108)</f>
        <v>12347040</v>
      </c>
      <c r="G107" s="26">
        <f>SUM(G108)</f>
        <v>12347040</v>
      </c>
    </row>
    <row r="108" spans="1:7" ht="30">
      <c r="A108" s="167" t="s">
        <v>253</v>
      </c>
      <c r="B108" s="28" t="s">
        <v>173</v>
      </c>
      <c r="C108" s="30">
        <v>13</v>
      </c>
      <c r="D108" s="185" t="s">
        <v>328</v>
      </c>
      <c r="E108" s="28"/>
      <c r="F108" s="26">
        <f>SUM(F109:F111)</f>
        <v>12347040</v>
      </c>
      <c r="G108" s="26">
        <f>SUM(G109:G111)</f>
        <v>12347040</v>
      </c>
    </row>
    <row r="109" spans="1:7" ht="60">
      <c r="A109" s="166" t="s">
        <v>248</v>
      </c>
      <c r="B109" s="28" t="s">
        <v>173</v>
      </c>
      <c r="C109" s="30">
        <v>13</v>
      </c>
      <c r="D109" s="185" t="s">
        <v>328</v>
      </c>
      <c r="E109" s="28" t="s">
        <v>176</v>
      </c>
      <c r="F109" s="26">
        <v>7549740</v>
      </c>
      <c r="G109" s="26">
        <v>7549740</v>
      </c>
    </row>
    <row r="110" spans="1:7" ht="30">
      <c r="A110" s="166" t="s">
        <v>123</v>
      </c>
      <c r="B110" s="28" t="s">
        <v>173</v>
      </c>
      <c r="C110" s="30">
        <v>13</v>
      </c>
      <c r="D110" s="185" t="s">
        <v>328</v>
      </c>
      <c r="E110" s="28" t="s">
        <v>179</v>
      </c>
      <c r="F110" s="26">
        <v>3487000</v>
      </c>
      <c r="G110" s="26">
        <v>3487000</v>
      </c>
    </row>
    <row r="111" spans="1:7" ht="15">
      <c r="A111" s="166" t="s">
        <v>181</v>
      </c>
      <c r="B111" s="28" t="s">
        <v>173</v>
      </c>
      <c r="C111" s="30">
        <v>13</v>
      </c>
      <c r="D111" s="185" t="s">
        <v>328</v>
      </c>
      <c r="E111" s="28" t="s">
        <v>180</v>
      </c>
      <c r="F111" s="26">
        <v>1310300</v>
      </c>
      <c r="G111" s="26">
        <v>1310300</v>
      </c>
    </row>
    <row r="112" spans="1:7" ht="33.75" customHeight="1">
      <c r="A112" s="36" t="s">
        <v>245</v>
      </c>
      <c r="B112" s="33" t="s">
        <v>178</v>
      </c>
      <c r="C112" s="32"/>
      <c r="D112" s="186"/>
      <c r="E112" s="28"/>
      <c r="F112" s="25">
        <f aca="true" t="shared" si="8" ref="F112:G114">SUM(F113)</f>
        <v>1000000</v>
      </c>
      <c r="G112" s="25">
        <f t="shared" si="8"/>
        <v>1000000</v>
      </c>
    </row>
    <row r="113" spans="1:7" ht="37.5" customHeight="1">
      <c r="A113" s="36" t="s">
        <v>246</v>
      </c>
      <c r="B113" s="33" t="s">
        <v>178</v>
      </c>
      <c r="C113" s="34" t="s">
        <v>194</v>
      </c>
      <c r="D113" s="186"/>
      <c r="E113" s="28"/>
      <c r="F113" s="25">
        <f t="shared" si="8"/>
        <v>1000000</v>
      </c>
      <c r="G113" s="25">
        <f t="shared" si="8"/>
        <v>1000000</v>
      </c>
    </row>
    <row r="114" spans="1:7" ht="30">
      <c r="A114" s="167" t="s">
        <v>719</v>
      </c>
      <c r="B114" s="28" t="s">
        <v>178</v>
      </c>
      <c r="C114" s="27" t="s">
        <v>194</v>
      </c>
      <c r="D114" s="185" t="s">
        <v>329</v>
      </c>
      <c r="E114" s="28"/>
      <c r="F114" s="26">
        <f t="shared" si="8"/>
        <v>1000000</v>
      </c>
      <c r="G114" s="26">
        <f t="shared" si="8"/>
        <v>1000000</v>
      </c>
    </row>
    <row r="115" spans="1:7" ht="60">
      <c r="A115" s="167" t="s">
        <v>720</v>
      </c>
      <c r="B115" s="28" t="s">
        <v>178</v>
      </c>
      <c r="C115" s="27" t="s">
        <v>194</v>
      </c>
      <c r="D115" s="185" t="s">
        <v>330</v>
      </c>
      <c r="E115" s="28"/>
      <c r="F115" s="26">
        <f>SUM(F116+F119+F122)</f>
        <v>1000000</v>
      </c>
      <c r="G115" s="26">
        <f>SUM(G116+G119+G122)</f>
        <v>1000000</v>
      </c>
    </row>
    <row r="116" spans="1:7" ht="47.25" customHeight="1">
      <c r="A116" s="167" t="s">
        <v>721</v>
      </c>
      <c r="B116" s="28" t="s">
        <v>178</v>
      </c>
      <c r="C116" s="27" t="s">
        <v>194</v>
      </c>
      <c r="D116" s="185" t="s">
        <v>331</v>
      </c>
      <c r="E116" s="28"/>
      <c r="F116" s="26">
        <f>SUM(F117)</f>
        <v>793200</v>
      </c>
      <c r="G116" s="26">
        <f>SUM(G117)</f>
        <v>793200</v>
      </c>
    </row>
    <row r="117" spans="1:7" ht="30">
      <c r="A117" s="167" t="s">
        <v>253</v>
      </c>
      <c r="B117" s="28" t="s">
        <v>178</v>
      </c>
      <c r="C117" s="27" t="s">
        <v>194</v>
      </c>
      <c r="D117" s="185" t="s">
        <v>332</v>
      </c>
      <c r="E117" s="28"/>
      <c r="F117" s="26">
        <f>SUM(F118)</f>
        <v>793200</v>
      </c>
      <c r="G117" s="26">
        <f>SUM(G118)</f>
        <v>793200</v>
      </c>
    </row>
    <row r="118" spans="1:7" ht="60" customHeight="1">
      <c r="A118" s="166" t="s">
        <v>248</v>
      </c>
      <c r="B118" s="28" t="s">
        <v>178</v>
      </c>
      <c r="C118" s="27" t="s">
        <v>194</v>
      </c>
      <c r="D118" s="185" t="s">
        <v>332</v>
      </c>
      <c r="E118" s="28" t="s">
        <v>176</v>
      </c>
      <c r="F118" s="26">
        <v>793200</v>
      </c>
      <c r="G118" s="26">
        <v>793200</v>
      </c>
    </row>
    <row r="119" spans="1:7" ht="58.5" customHeight="1">
      <c r="A119" s="167" t="s">
        <v>99</v>
      </c>
      <c r="B119" s="28" t="s">
        <v>178</v>
      </c>
      <c r="C119" s="27" t="s">
        <v>194</v>
      </c>
      <c r="D119" s="185" t="s">
        <v>333</v>
      </c>
      <c r="E119" s="28"/>
      <c r="F119" s="26">
        <f>SUM(F120)</f>
        <v>204800</v>
      </c>
      <c r="G119" s="26">
        <f>SUM(G120)</f>
        <v>204800</v>
      </c>
    </row>
    <row r="120" spans="1:7" ht="45">
      <c r="A120" s="166" t="s">
        <v>25</v>
      </c>
      <c r="B120" s="28" t="s">
        <v>178</v>
      </c>
      <c r="C120" s="27" t="s">
        <v>194</v>
      </c>
      <c r="D120" s="185" t="s">
        <v>23</v>
      </c>
      <c r="E120" s="28"/>
      <c r="F120" s="26">
        <f>SUM(F121)</f>
        <v>204800</v>
      </c>
      <c r="G120" s="26">
        <f>SUM(G121)</f>
        <v>204800</v>
      </c>
    </row>
    <row r="121" spans="1:7" ht="30">
      <c r="A121" s="166" t="s">
        <v>123</v>
      </c>
      <c r="B121" s="28" t="s">
        <v>178</v>
      </c>
      <c r="C121" s="27" t="s">
        <v>194</v>
      </c>
      <c r="D121" s="185" t="s">
        <v>23</v>
      </c>
      <c r="E121" s="28" t="s">
        <v>179</v>
      </c>
      <c r="F121" s="26">
        <v>204800</v>
      </c>
      <c r="G121" s="26">
        <v>204800</v>
      </c>
    </row>
    <row r="122" spans="1:7" ht="30">
      <c r="A122" s="166" t="s">
        <v>334</v>
      </c>
      <c r="B122" s="28" t="s">
        <v>178</v>
      </c>
      <c r="C122" s="27" t="s">
        <v>194</v>
      </c>
      <c r="D122" s="185" t="s">
        <v>335</v>
      </c>
      <c r="E122" s="28"/>
      <c r="F122" s="26">
        <f>SUM(F123)</f>
        <v>2000</v>
      </c>
      <c r="G122" s="26">
        <f>SUM(G123)</f>
        <v>2000</v>
      </c>
    </row>
    <row r="123" spans="1:7" ht="45">
      <c r="A123" s="166" t="s">
        <v>25</v>
      </c>
      <c r="B123" s="28" t="s">
        <v>178</v>
      </c>
      <c r="C123" s="27" t="s">
        <v>194</v>
      </c>
      <c r="D123" s="185" t="s">
        <v>24</v>
      </c>
      <c r="E123" s="28"/>
      <c r="F123" s="26">
        <f>SUM(F124)</f>
        <v>2000</v>
      </c>
      <c r="G123" s="26">
        <f>SUM(G124)</f>
        <v>2000</v>
      </c>
    </row>
    <row r="124" spans="1:7" ht="30">
      <c r="A124" s="166" t="s">
        <v>123</v>
      </c>
      <c r="B124" s="28" t="s">
        <v>336</v>
      </c>
      <c r="C124" s="27" t="s">
        <v>194</v>
      </c>
      <c r="D124" s="185" t="s">
        <v>24</v>
      </c>
      <c r="E124" s="28" t="s">
        <v>179</v>
      </c>
      <c r="F124" s="26">
        <v>2000</v>
      </c>
      <c r="G124" s="26">
        <v>2000</v>
      </c>
    </row>
    <row r="125" spans="1:7" ht="15">
      <c r="A125" s="36" t="s">
        <v>187</v>
      </c>
      <c r="B125" s="33" t="s">
        <v>183</v>
      </c>
      <c r="C125" s="27"/>
      <c r="D125" s="186"/>
      <c r="E125" s="28"/>
      <c r="F125" s="25">
        <f>SUM(F126+F136)</f>
        <v>7102682</v>
      </c>
      <c r="G125" s="25">
        <f>SUM(G126+G136)</f>
        <v>7658987</v>
      </c>
    </row>
    <row r="126" spans="1:7" ht="15">
      <c r="A126" s="36" t="s">
        <v>154</v>
      </c>
      <c r="B126" s="33" t="s">
        <v>183</v>
      </c>
      <c r="C126" s="34" t="s">
        <v>194</v>
      </c>
      <c r="D126" s="186"/>
      <c r="E126" s="28"/>
      <c r="F126" s="25">
        <f>SUM(F128)</f>
        <v>6371182</v>
      </c>
      <c r="G126" s="25">
        <f>SUM(G128)</f>
        <v>6967487</v>
      </c>
    </row>
    <row r="127" spans="1:7" ht="49.5" customHeight="1">
      <c r="A127" s="172" t="s">
        <v>337</v>
      </c>
      <c r="B127" s="33" t="s">
        <v>183</v>
      </c>
      <c r="C127" s="34" t="s">
        <v>194</v>
      </c>
      <c r="D127" s="186" t="s">
        <v>338</v>
      </c>
      <c r="E127" s="33"/>
      <c r="F127" s="25">
        <f>SUM(F128)</f>
        <v>6371182</v>
      </c>
      <c r="G127" s="25">
        <f>SUM(G128)</f>
        <v>6967487</v>
      </c>
    </row>
    <row r="128" spans="1:7" ht="60">
      <c r="A128" s="167" t="s">
        <v>339</v>
      </c>
      <c r="B128" s="28" t="s">
        <v>183</v>
      </c>
      <c r="C128" s="27" t="s">
        <v>194</v>
      </c>
      <c r="D128" s="185" t="s">
        <v>340</v>
      </c>
      <c r="E128" s="28"/>
      <c r="F128" s="26">
        <f>SUM(F129)</f>
        <v>6371182</v>
      </c>
      <c r="G128" s="26">
        <f>SUM(G129)</f>
        <v>6967487</v>
      </c>
    </row>
    <row r="129" spans="1:7" ht="30">
      <c r="A129" s="167" t="s">
        <v>341</v>
      </c>
      <c r="B129" s="28" t="s">
        <v>183</v>
      </c>
      <c r="C129" s="27" t="s">
        <v>194</v>
      </c>
      <c r="D129" s="185" t="s">
        <v>342</v>
      </c>
      <c r="E129" s="28"/>
      <c r="F129" s="26">
        <f>SUM(F132+F134+F130)</f>
        <v>6371182</v>
      </c>
      <c r="G129" s="26">
        <f>SUM(G132+G134+G130)</f>
        <v>6967487</v>
      </c>
    </row>
    <row r="130" spans="1:7" ht="45">
      <c r="A130" s="220" t="s">
        <v>661</v>
      </c>
      <c r="B130" s="28" t="s">
        <v>183</v>
      </c>
      <c r="C130" s="27" t="s">
        <v>194</v>
      </c>
      <c r="D130" s="185" t="s">
        <v>660</v>
      </c>
      <c r="E130" s="28"/>
      <c r="F130" s="26">
        <f>SUM(F131)</f>
        <v>2262100</v>
      </c>
      <c r="G130" s="26">
        <f>SUM(G131)</f>
        <v>2262100</v>
      </c>
    </row>
    <row r="131" spans="1:7" ht="15">
      <c r="A131" s="166" t="s">
        <v>184</v>
      </c>
      <c r="B131" s="28" t="s">
        <v>183</v>
      </c>
      <c r="C131" s="27" t="s">
        <v>194</v>
      </c>
      <c r="D131" s="185" t="s">
        <v>660</v>
      </c>
      <c r="E131" s="28" t="s">
        <v>242</v>
      </c>
      <c r="F131" s="26">
        <v>2262100</v>
      </c>
      <c r="G131" s="26">
        <v>2262100</v>
      </c>
    </row>
    <row r="132" spans="1:7" ht="89.25" customHeight="1">
      <c r="A132" s="171" t="s">
        <v>126</v>
      </c>
      <c r="B132" s="28" t="s">
        <v>183</v>
      </c>
      <c r="C132" s="27" t="s">
        <v>194</v>
      </c>
      <c r="D132" s="185" t="s">
        <v>124</v>
      </c>
      <c r="E132" s="28"/>
      <c r="F132" s="26">
        <f>SUM(F133)</f>
        <v>2109082</v>
      </c>
      <c r="G132" s="26">
        <f>SUM(G133)</f>
        <v>2705387</v>
      </c>
    </row>
    <row r="133" spans="1:7" ht="30">
      <c r="A133" s="166" t="s">
        <v>267</v>
      </c>
      <c r="B133" s="28" t="s">
        <v>183</v>
      </c>
      <c r="C133" s="27" t="s">
        <v>194</v>
      </c>
      <c r="D133" s="185" t="s">
        <v>124</v>
      </c>
      <c r="E133" s="28" t="s">
        <v>160</v>
      </c>
      <c r="F133" s="26">
        <v>2109082</v>
      </c>
      <c r="G133" s="26">
        <v>2705387</v>
      </c>
    </row>
    <row r="134" spans="1:7" ht="45">
      <c r="A134" s="171" t="s">
        <v>127</v>
      </c>
      <c r="B134" s="28" t="s">
        <v>183</v>
      </c>
      <c r="C134" s="27" t="s">
        <v>194</v>
      </c>
      <c r="D134" s="185" t="s">
        <v>125</v>
      </c>
      <c r="E134" s="28"/>
      <c r="F134" s="26">
        <f>SUM(F135)</f>
        <v>2000000</v>
      </c>
      <c r="G134" s="26">
        <f>SUM(G135)</f>
        <v>2000000</v>
      </c>
    </row>
    <row r="135" spans="1:7" ht="30">
      <c r="A135" s="166" t="s">
        <v>267</v>
      </c>
      <c r="B135" s="28" t="s">
        <v>183</v>
      </c>
      <c r="C135" s="27" t="s">
        <v>194</v>
      </c>
      <c r="D135" s="185" t="s">
        <v>125</v>
      </c>
      <c r="E135" s="28" t="s">
        <v>160</v>
      </c>
      <c r="F135" s="26">
        <v>2000000</v>
      </c>
      <c r="G135" s="26">
        <v>2000000</v>
      </c>
    </row>
    <row r="136" spans="1:7" ht="18.75" customHeight="1">
      <c r="A136" s="172" t="s">
        <v>225</v>
      </c>
      <c r="B136" s="33" t="s">
        <v>183</v>
      </c>
      <c r="C136" s="34" t="s">
        <v>223</v>
      </c>
      <c r="D136" s="186"/>
      <c r="E136" s="33"/>
      <c r="F136" s="25">
        <f>SUM(F137+F148+F153+F162)</f>
        <v>731500</v>
      </c>
      <c r="G136" s="25">
        <f>SUM(G137+G148+G153+G162)</f>
        <v>691500</v>
      </c>
    </row>
    <row r="137" spans="1:7" ht="32.25" customHeight="1">
      <c r="A137" s="167" t="s">
        <v>343</v>
      </c>
      <c r="B137" s="28" t="s">
        <v>183</v>
      </c>
      <c r="C137" s="27" t="s">
        <v>223</v>
      </c>
      <c r="D137" s="185" t="s">
        <v>344</v>
      </c>
      <c r="E137" s="28"/>
      <c r="F137" s="26">
        <f>SUM(F138+F142)</f>
        <v>473000</v>
      </c>
      <c r="G137" s="26">
        <f>SUM(G138+G142)</f>
        <v>473000</v>
      </c>
    </row>
    <row r="138" spans="1:7" ht="60">
      <c r="A138" s="167" t="s">
        <v>81</v>
      </c>
      <c r="B138" s="28" t="s">
        <v>183</v>
      </c>
      <c r="C138" s="27" t="s">
        <v>223</v>
      </c>
      <c r="D138" s="185" t="s">
        <v>40</v>
      </c>
      <c r="E138" s="28"/>
      <c r="F138" s="26">
        <f aca="true" t="shared" si="9" ref="F138:G140">SUM(F139)</f>
        <v>26000</v>
      </c>
      <c r="G138" s="26">
        <f t="shared" si="9"/>
        <v>26000</v>
      </c>
    </row>
    <row r="139" spans="1:7" ht="45">
      <c r="A139" s="167" t="s">
        <v>43</v>
      </c>
      <c r="B139" s="28" t="s">
        <v>183</v>
      </c>
      <c r="C139" s="27" t="s">
        <v>41</v>
      </c>
      <c r="D139" s="185" t="s">
        <v>42</v>
      </c>
      <c r="E139" s="28"/>
      <c r="F139" s="26">
        <f t="shared" si="9"/>
        <v>26000</v>
      </c>
      <c r="G139" s="26">
        <f t="shared" si="9"/>
        <v>26000</v>
      </c>
    </row>
    <row r="140" spans="1:7" ht="30">
      <c r="A140" s="167" t="s">
        <v>71</v>
      </c>
      <c r="B140" s="28" t="s">
        <v>183</v>
      </c>
      <c r="C140" s="27" t="s">
        <v>223</v>
      </c>
      <c r="D140" s="185" t="s">
        <v>72</v>
      </c>
      <c r="E140" s="28"/>
      <c r="F140" s="26">
        <f t="shared" si="9"/>
        <v>26000</v>
      </c>
      <c r="G140" s="26">
        <f t="shared" si="9"/>
        <v>26000</v>
      </c>
    </row>
    <row r="141" spans="1:7" ht="30">
      <c r="A141" s="166" t="s">
        <v>123</v>
      </c>
      <c r="B141" s="28" t="s">
        <v>183</v>
      </c>
      <c r="C141" s="27" t="s">
        <v>223</v>
      </c>
      <c r="D141" s="185" t="s">
        <v>72</v>
      </c>
      <c r="E141" s="28" t="s">
        <v>179</v>
      </c>
      <c r="F141" s="26">
        <v>26000</v>
      </c>
      <c r="G141" s="26">
        <v>26000</v>
      </c>
    </row>
    <row r="142" spans="1:7" ht="60">
      <c r="A142" s="166" t="s">
        <v>345</v>
      </c>
      <c r="B142" s="28" t="s">
        <v>183</v>
      </c>
      <c r="C142" s="27" t="s">
        <v>223</v>
      </c>
      <c r="D142" s="185" t="s">
        <v>346</v>
      </c>
      <c r="E142" s="28"/>
      <c r="F142" s="26">
        <f>SUM(F143)</f>
        <v>447000</v>
      </c>
      <c r="G142" s="26">
        <f>SUM(G143)</f>
        <v>447000</v>
      </c>
    </row>
    <row r="143" spans="1:7" ht="30">
      <c r="A143" s="166" t="s">
        <v>347</v>
      </c>
      <c r="B143" s="28" t="s">
        <v>183</v>
      </c>
      <c r="C143" s="27" t="s">
        <v>223</v>
      </c>
      <c r="D143" s="185" t="s">
        <v>348</v>
      </c>
      <c r="E143" s="28"/>
      <c r="F143" s="26">
        <f>SUM(F144+F146)</f>
        <v>447000</v>
      </c>
      <c r="G143" s="26">
        <f>SUM(G144+G146)</f>
        <v>447000</v>
      </c>
    </row>
    <row r="144" spans="1:7" ht="15">
      <c r="A144" s="167" t="s">
        <v>349</v>
      </c>
      <c r="B144" s="28" t="s">
        <v>183</v>
      </c>
      <c r="C144" s="27" t="s">
        <v>223</v>
      </c>
      <c r="D144" s="185" t="s">
        <v>350</v>
      </c>
      <c r="E144" s="28"/>
      <c r="F144" s="26">
        <f>SUM(F145)</f>
        <v>254000</v>
      </c>
      <c r="G144" s="26">
        <f>SUM(G145)</f>
        <v>254000</v>
      </c>
    </row>
    <row r="145" spans="1:7" ht="30">
      <c r="A145" s="166" t="s">
        <v>123</v>
      </c>
      <c r="B145" s="28" t="s">
        <v>183</v>
      </c>
      <c r="C145" s="27" t="s">
        <v>223</v>
      </c>
      <c r="D145" s="185" t="s">
        <v>351</v>
      </c>
      <c r="E145" s="28" t="s">
        <v>179</v>
      </c>
      <c r="F145" s="26">
        <v>254000</v>
      </c>
      <c r="G145" s="26">
        <v>254000</v>
      </c>
    </row>
    <row r="146" spans="1:7" ht="15">
      <c r="A146" s="166" t="s">
        <v>352</v>
      </c>
      <c r="B146" s="28" t="s">
        <v>183</v>
      </c>
      <c r="C146" s="27" t="s">
        <v>223</v>
      </c>
      <c r="D146" s="185" t="s">
        <v>353</v>
      </c>
      <c r="E146" s="28"/>
      <c r="F146" s="26">
        <f>SUM(F147)</f>
        <v>193000</v>
      </c>
      <c r="G146" s="26">
        <f>SUM(G147)</f>
        <v>193000</v>
      </c>
    </row>
    <row r="147" spans="1:7" ht="30">
      <c r="A147" s="166" t="s">
        <v>123</v>
      </c>
      <c r="B147" s="28" t="s">
        <v>183</v>
      </c>
      <c r="C147" s="27" t="s">
        <v>223</v>
      </c>
      <c r="D147" s="185" t="s">
        <v>353</v>
      </c>
      <c r="E147" s="28" t="s">
        <v>179</v>
      </c>
      <c r="F147" s="26">
        <v>193000</v>
      </c>
      <c r="G147" s="26">
        <v>193000</v>
      </c>
    </row>
    <row r="148" spans="1:7" ht="50.25" customHeight="1">
      <c r="A148" s="172" t="s">
        <v>337</v>
      </c>
      <c r="B148" s="33" t="s">
        <v>183</v>
      </c>
      <c r="C148" s="34" t="s">
        <v>223</v>
      </c>
      <c r="D148" s="186" t="s">
        <v>338</v>
      </c>
      <c r="E148" s="33"/>
      <c r="F148" s="25">
        <f>SUM(F149)</f>
        <v>100000</v>
      </c>
      <c r="G148" s="25">
        <f>SUM(G149)</f>
        <v>100000</v>
      </c>
    </row>
    <row r="149" spans="1:7" ht="77.25" customHeight="1">
      <c r="A149" s="167" t="s">
        <v>354</v>
      </c>
      <c r="B149" s="28" t="s">
        <v>183</v>
      </c>
      <c r="C149" s="27" t="s">
        <v>223</v>
      </c>
      <c r="D149" s="185" t="s">
        <v>355</v>
      </c>
      <c r="E149" s="28"/>
      <c r="F149" s="26">
        <f>SUM(F151)</f>
        <v>100000</v>
      </c>
      <c r="G149" s="26">
        <f>SUM(G151)</f>
        <v>100000</v>
      </c>
    </row>
    <row r="150" spans="1:7" ht="43.5" customHeight="1">
      <c r="A150" s="167" t="s">
        <v>356</v>
      </c>
      <c r="B150" s="28" t="s">
        <v>183</v>
      </c>
      <c r="C150" s="27" t="s">
        <v>223</v>
      </c>
      <c r="D150" s="185" t="s">
        <v>357</v>
      </c>
      <c r="E150" s="28"/>
      <c r="F150" s="26">
        <f>SUM(F151)</f>
        <v>100000</v>
      </c>
      <c r="G150" s="26">
        <f>SUM(G151)</f>
        <v>100000</v>
      </c>
    </row>
    <row r="151" spans="1:7" ht="30">
      <c r="A151" s="167" t="s">
        <v>224</v>
      </c>
      <c r="B151" s="28" t="s">
        <v>183</v>
      </c>
      <c r="C151" s="27" t="s">
        <v>223</v>
      </c>
      <c r="D151" s="185" t="s">
        <v>358</v>
      </c>
      <c r="E151" s="28"/>
      <c r="F151" s="26">
        <f>SUM(F152)</f>
        <v>100000</v>
      </c>
      <c r="G151" s="26">
        <f>SUM(G152)</f>
        <v>100000</v>
      </c>
    </row>
    <row r="152" spans="1:7" ht="30">
      <c r="A152" s="166" t="s">
        <v>123</v>
      </c>
      <c r="B152" s="28" t="s">
        <v>183</v>
      </c>
      <c r="C152" s="27" t="s">
        <v>223</v>
      </c>
      <c r="D152" s="185" t="s">
        <v>358</v>
      </c>
      <c r="E152" s="28" t="s">
        <v>179</v>
      </c>
      <c r="F152" s="26">
        <v>100000</v>
      </c>
      <c r="G152" s="26">
        <v>100000</v>
      </c>
    </row>
    <row r="153" spans="1:7" ht="36" customHeight="1">
      <c r="A153" s="36" t="s">
        <v>375</v>
      </c>
      <c r="B153" s="33" t="s">
        <v>183</v>
      </c>
      <c r="C153" s="34" t="s">
        <v>223</v>
      </c>
      <c r="D153" s="186" t="s">
        <v>359</v>
      </c>
      <c r="E153" s="33"/>
      <c r="F153" s="25">
        <f>SUM(F154+F158)</f>
        <v>40000</v>
      </c>
      <c r="G153" s="25">
        <f>SUM(G154+G158)</f>
        <v>0</v>
      </c>
    </row>
    <row r="154" spans="1:7" ht="45">
      <c r="A154" s="166" t="s">
        <v>360</v>
      </c>
      <c r="B154" s="28" t="s">
        <v>183</v>
      </c>
      <c r="C154" s="27" t="s">
        <v>223</v>
      </c>
      <c r="D154" s="185" t="s">
        <v>361</v>
      </c>
      <c r="E154" s="28"/>
      <c r="F154" s="26">
        <f aca="true" t="shared" si="10" ref="F154:G156">SUM(F155)</f>
        <v>20000</v>
      </c>
      <c r="G154" s="26">
        <f t="shared" si="10"/>
        <v>0</v>
      </c>
    </row>
    <row r="155" spans="1:7" ht="30">
      <c r="A155" s="166" t="s">
        <v>362</v>
      </c>
      <c r="B155" s="28" t="s">
        <v>183</v>
      </c>
      <c r="C155" s="27" t="s">
        <v>223</v>
      </c>
      <c r="D155" s="185" t="s">
        <v>363</v>
      </c>
      <c r="E155" s="28"/>
      <c r="F155" s="26">
        <f t="shared" si="10"/>
        <v>20000</v>
      </c>
      <c r="G155" s="26">
        <f t="shared" si="10"/>
        <v>0</v>
      </c>
    </row>
    <row r="156" spans="1:7" ht="30">
      <c r="A156" s="167" t="s">
        <v>27</v>
      </c>
      <c r="B156" s="28" t="s">
        <v>183</v>
      </c>
      <c r="C156" s="27" t="s">
        <v>223</v>
      </c>
      <c r="D156" s="185" t="s">
        <v>37</v>
      </c>
      <c r="E156" s="28"/>
      <c r="F156" s="26">
        <f t="shared" si="10"/>
        <v>20000</v>
      </c>
      <c r="G156" s="26">
        <f t="shared" si="10"/>
        <v>0</v>
      </c>
    </row>
    <row r="157" spans="1:7" ht="30">
      <c r="A157" s="166" t="s">
        <v>123</v>
      </c>
      <c r="B157" s="28" t="s">
        <v>183</v>
      </c>
      <c r="C157" s="27" t="s">
        <v>223</v>
      </c>
      <c r="D157" s="185" t="s">
        <v>38</v>
      </c>
      <c r="E157" s="28" t="s">
        <v>179</v>
      </c>
      <c r="F157" s="26">
        <v>20000</v>
      </c>
      <c r="G157" s="26">
        <v>0</v>
      </c>
    </row>
    <row r="158" spans="1:7" ht="45">
      <c r="A158" s="166" t="s">
        <v>364</v>
      </c>
      <c r="B158" s="28" t="s">
        <v>183</v>
      </c>
      <c r="C158" s="27" t="s">
        <v>223</v>
      </c>
      <c r="D158" s="185" t="s">
        <v>365</v>
      </c>
      <c r="E158" s="28"/>
      <c r="F158" s="26">
        <f>SUM(F160)</f>
        <v>20000</v>
      </c>
      <c r="G158" s="26">
        <f>SUM(G160)</f>
        <v>0</v>
      </c>
    </row>
    <row r="159" spans="1:7" ht="45">
      <c r="A159" s="166" t="s">
        <v>366</v>
      </c>
      <c r="B159" s="28" t="s">
        <v>183</v>
      </c>
      <c r="C159" s="27" t="s">
        <v>223</v>
      </c>
      <c r="D159" s="185" t="s">
        <v>367</v>
      </c>
      <c r="E159" s="28"/>
      <c r="F159" s="26">
        <f>SUM(F160)</f>
        <v>20000</v>
      </c>
      <c r="G159" s="26">
        <f>SUM(G160)</f>
        <v>0</v>
      </c>
    </row>
    <row r="160" spans="1:7" ht="30">
      <c r="A160" s="167" t="s">
        <v>226</v>
      </c>
      <c r="B160" s="28" t="s">
        <v>183</v>
      </c>
      <c r="C160" s="27" t="s">
        <v>223</v>
      </c>
      <c r="D160" s="185" t="s">
        <v>368</v>
      </c>
      <c r="E160" s="28"/>
      <c r="F160" s="26">
        <f>SUM(F161)</f>
        <v>20000</v>
      </c>
      <c r="G160" s="26">
        <f>SUM(G161)</f>
        <v>0</v>
      </c>
    </row>
    <row r="161" spans="1:7" ht="30">
      <c r="A161" s="166" t="s">
        <v>123</v>
      </c>
      <c r="B161" s="28" t="s">
        <v>183</v>
      </c>
      <c r="C161" s="27" t="s">
        <v>223</v>
      </c>
      <c r="D161" s="185" t="s">
        <v>369</v>
      </c>
      <c r="E161" s="28" t="s">
        <v>179</v>
      </c>
      <c r="F161" s="26">
        <v>20000</v>
      </c>
      <c r="G161" s="26">
        <v>0</v>
      </c>
    </row>
    <row r="162" spans="1:7" ht="20.25" customHeight="1">
      <c r="A162" s="173" t="s">
        <v>211</v>
      </c>
      <c r="B162" s="33" t="s">
        <v>183</v>
      </c>
      <c r="C162" s="34" t="s">
        <v>223</v>
      </c>
      <c r="D162" s="186" t="s">
        <v>298</v>
      </c>
      <c r="E162" s="28"/>
      <c r="F162" s="25">
        <f aca="true" t="shared" si="11" ref="F162:G164">SUM(F163)</f>
        <v>118500</v>
      </c>
      <c r="G162" s="25">
        <f t="shared" si="11"/>
        <v>118500</v>
      </c>
    </row>
    <row r="163" spans="1:7" ht="15">
      <c r="A163" s="171" t="s">
        <v>212</v>
      </c>
      <c r="B163" s="28" t="s">
        <v>183</v>
      </c>
      <c r="C163" s="27" t="s">
        <v>223</v>
      </c>
      <c r="D163" s="185" t="s">
        <v>323</v>
      </c>
      <c r="E163" s="28"/>
      <c r="F163" s="26">
        <f t="shared" si="11"/>
        <v>118500</v>
      </c>
      <c r="G163" s="26">
        <f t="shared" si="11"/>
        <v>118500</v>
      </c>
    </row>
    <row r="164" spans="1:7" ht="30">
      <c r="A164" s="220" t="s">
        <v>100</v>
      </c>
      <c r="B164" s="28" t="s">
        <v>183</v>
      </c>
      <c r="C164" s="27" t="s">
        <v>223</v>
      </c>
      <c r="D164" s="185" t="s">
        <v>637</v>
      </c>
      <c r="E164" s="28"/>
      <c r="F164" s="26">
        <f t="shared" si="11"/>
        <v>118500</v>
      </c>
      <c r="G164" s="26">
        <f t="shared" si="11"/>
        <v>118500</v>
      </c>
    </row>
    <row r="165" spans="1:7" ht="15">
      <c r="A165" s="166" t="s">
        <v>184</v>
      </c>
      <c r="B165" s="28" t="s">
        <v>183</v>
      </c>
      <c r="C165" s="27" t="s">
        <v>223</v>
      </c>
      <c r="D165" s="185" t="s">
        <v>637</v>
      </c>
      <c r="E165" s="28" t="s">
        <v>242</v>
      </c>
      <c r="F165" s="26">
        <v>118500</v>
      </c>
      <c r="G165" s="26">
        <v>118500</v>
      </c>
    </row>
    <row r="166" spans="1:7" ht="15">
      <c r="A166" s="36" t="s">
        <v>263</v>
      </c>
      <c r="B166" s="33" t="s">
        <v>264</v>
      </c>
      <c r="C166" s="34"/>
      <c r="D166" s="186"/>
      <c r="E166" s="33"/>
      <c r="F166" s="25">
        <f>SUM(F167+F188)</f>
        <v>20424800</v>
      </c>
      <c r="G166" s="25">
        <f>SUM(G167+G188)</f>
        <v>6994800</v>
      </c>
    </row>
    <row r="167" spans="1:7" ht="15">
      <c r="A167" s="36" t="s">
        <v>265</v>
      </c>
      <c r="B167" s="55" t="s">
        <v>264</v>
      </c>
      <c r="C167" s="56" t="s">
        <v>175</v>
      </c>
      <c r="D167" s="188"/>
      <c r="E167" s="55"/>
      <c r="F167" s="58">
        <f>SUM(F173+F183+F168)</f>
        <v>19886800</v>
      </c>
      <c r="G167" s="58">
        <f>SUM(G173+G183+G168)</f>
        <v>6456800</v>
      </c>
    </row>
    <row r="168" spans="1:7" ht="28.5">
      <c r="A168" s="36" t="s">
        <v>52</v>
      </c>
      <c r="B168" s="55" t="s">
        <v>264</v>
      </c>
      <c r="C168" s="56" t="s">
        <v>175</v>
      </c>
      <c r="D168" s="188" t="s">
        <v>51</v>
      </c>
      <c r="E168" s="55"/>
      <c r="F168" s="58">
        <f aca="true" t="shared" si="12" ref="F168:G171">SUM(F169)</f>
        <v>300000</v>
      </c>
      <c r="G168" s="58">
        <f t="shared" si="12"/>
        <v>300000</v>
      </c>
    </row>
    <row r="169" spans="1:7" ht="48.75" customHeight="1">
      <c r="A169" s="166" t="s">
        <v>131</v>
      </c>
      <c r="B169" s="139" t="s">
        <v>264</v>
      </c>
      <c r="C169" s="140" t="s">
        <v>175</v>
      </c>
      <c r="D169" s="189" t="s">
        <v>698</v>
      </c>
      <c r="E169" s="55"/>
      <c r="F169" s="142">
        <f t="shared" si="12"/>
        <v>300000</v>
      </c>
      <c r="G169" s="142">
        <f t="shared" si="12"/>
        <v>300000</v>
      </c>
    </row>
    <row r="170" spans="1:7" ht="30">
      <c r="A170" s="166" t="s">
        <v>700</v>
      </c>
      <c r="B170" s="139" t="s">
        <v>264</v>
      </c>
      <c r="C170" s="140" t="s">
        <v>175</v>
      </c>
      <c r="D170" s="189" t="s">
        <v>129</v>
      </c>
      <c r="E170" s="55"/>
      <c r="F170" s="142">
        <f t="shared" si="12"/>
        <v>300000</v>
      </c>
      <c r="G170" s="142">
        <f t="shared" si="12"/>
        <v>300000</v>
      </c>
    </row>
    <row r="171" spans="1:7" ht="57.75" customHeight="1">
      <c r="A171" s="166" t="s">
        <v>133</v>
      </c>
      <c r="B171" s="139" t="s">
        <v>264</v>
      </c>
      <c r="C171" s="140" t="s">
        <v>175</v>
      </c>
      <c r="D171" s="189" t="s">
        <v>130</v>
      </c>
      <c r="E171" s="55"/>
      <c r="F171" s="142">
        <f t="shared" si="12"/>
        <v>300000</v>
      </c>
      <c r="G171" s="142">
        <f t="shared" si="12"/>
        <v>300000</v>
      </c>
    </row>
    <row r="172" spans="1:7" ht="15">
      <c r="A172" s="166" t="s">
        <v>184</v>
      </c>
      <c r="B172" s="139" t="s">
        <v>264</v>
      </c>
      <c r="C172" s="140" t="s">
        <v>175</v>
      </c>
      <c r="D172" s="189" t="s">
        <v>130</v>
      </c>
      <c r="E172" s="139" t="s">
        <v>242</v>
      </c>
      <c r="F172" s="142">
        <v>300000</v>
      </c>
      <c r="G172" s="142">
        <v>300000</v>
      </c>
    </row>
    <row r="173" spans="1:7" ht="51" customHeight="1">
      <c r="A173" s="166" t="s">
        <v>797</v>
      </c>
      <c r="B173" s="28" t="s">
        <v>264</v>
      </c>
      <c r="C173" s="27" t="s">
        <v>175</v>
      </c>
      <c r="D173" s="185" t="s">
        <v>29</v>
      </c>
      <c r="E173" s="28"/>
      <c r="F173" s="26">
        <f>SUM(F174)</f>
        <v>4246800</v>
      </c>
      <c r="G173" s="26">
        <f>SUM(G174)</f>
        <v>4246800</v>
      </c>
    </row>
    <row r="174" spans="1:7" ht="73.5" customHeight="1">
      <c r="A174" s="166" t="s">
        <v>30</v>
      </c>
      <c r="B174" s="28" t="s">
        <v>264</v>
      </c>
      <c r="C174" s="27" t="s">
        <v>175</v>
      </c>
      <c r="D174" s="185" t="s">
        <v>31</v>
      </c>
      <c r="E174" s="28"/>
      <c r="F174" s="26">
        <f>SUM(F180+F175)</f>
        <v>4246800</v>
      </c>
      <c r="G174" s="26">
        <f>SUM(G180+G175)</f>
        <v>4246800</v>
      </c>
    </row>
    <row r="175" spans="1:7" ht="30">
      <c r="A175" s="166" t="s">
        <v>33</v>
      </c>
      <c r="B175" s="28" t="s">
        <v>264</v>
      </c>
      <c r="C175" s="27" t="s">
        <v>175</v>
      </c>
      <c r="D175" s="185" t="s">
        <v>32</v>
      </c>
      <c r="E175" s="28"/>
      <c r="F175" s="26">
        <f>SUM(F176+F178)</f>
        <v>780000</v>
      </c>
      <c r="G175" s="26">
        <f>SUM(G176+G178)</f>
        <v>780000</v>
      </c>
    </row>
    <row r="176" spans="1:7" ht="30">
      <c r="A176" s="166" t="s">
        <v>113</v>
      </c>
      <c r="B176" s="28" t="s">
        <v>264</v>
      </c>
      <c r="C176" s="27" t="s">
        <v>175</v>
      </c>
      <c r="D176" s="185" t="s">
        <v>114</v>
      </c>
      <c r="E176" s="28"/>
      <c r="F176" s="26">
        <f>SUM(F177)</f>
        <v>700000</v>
      </c>
      <c r="G176" s="26">
        <f>SUM(G177)</f>
        <v>700000</v>
      </c>
    </row>
    <row r="177" spans="1:7" ht="30">
      <c r="A177" s="166" t="s">
        <v>267</v>
      </c>
      <c r="B177" s="28" t="s">
        <v>264</v>
      </c>
      <c r="C177" s="27" t="s">
        <v>175</v>
      </c>
      <c r="D177" s="185" t="s">
        <v>114</v>
      </c>
      <c r="E177" s="28" t="s">
        <v>160</v>
      </c>
      <c r="F177" s="26">
        <v>700000</v>
      </c>
      <c r="G177" s="26">
        <v>700000</v>
      </c>
    </row>
    <row r="178" spans="1:7" ht="30">
      <c r="A178" s="166" t="s">
        <v>697</v>
      </c>
      <c r="B178" s="28" t="s">
        <v>264</v>
      </c>
      <c r="C178" s="27" t="s">
        <v>175</v>
      </c>
      <c r="D178" s="185" t="s">
        <v>696</v>
      </c>
      <c r="E178" s="28"/>
      <c r="F178" s="26">
        <f>SUM(F179)</f>
        <v>80000</v>
      </c>
      <c r="G178" s="26">
        <f>SUM(G179)</f>
        <v>80000</v>
      </c>
    </row>
    <row r="179" spans="1:7" ht="30">
      <c r="A179" s="166" t="s">
        <v>123</v>
      </c>
      <c r="B179" s="28" t="s">
        <v>264</v>
      </c>
      <c r="C179" s="27" t="s">
        <v>175</v>
      </c>
      <c r="D179" s="185" t="s">
        <v>696</v>
      </c>
      <c r="E179" s="28" t="s">
        <v>179</v>
      </c>
      <c r="F179" s="26">
        <v>80000</v>
      </c>
      <c r="G179" s="26">
        <v>80000</v>
      </c>
    </row>
    <row r="180" spans="1:7" ht="90">
      <c r="A180" s="166" t="s">
        <v>61</v>
      </c>
      <c r="B180" s="28" t="s">
        <v>264</v>
      </c>
      <c r="C180" s="27" t="s">
        <v>175</v>
      </c>
      <c r="D180" s="185" t="s">
        <v>55</v>
      </c>
      <c r="E180" s="28"/>
      <c r="F180" s="26">
        <f>SUM(F181)</f>
        <v>3466800</v>
      </c>
      <c r="G180" s="26">
        <f>SUM(G181)</f>
        <v>3466800</v>
      </c>
    </row>
    <row r="181" spans="1:7" ht="30">
      <c r="A181" s="166" t="s">
        <v>58</v>
      </c>
      <c r="B181" s="28" t="s">
        <v>264</v>
      </c>
      <c r="C181" s="27" t="s">
        <v>175</v>
      </c>
      <c r="D181" s="185" t="s">
        <v>57</v>
      </c>
      <c r="E181" s="28"/>
      <c r="F181" s="26">
        <f>SUM(F182)</f>
        <v>3466800</v>
      </c>
      <c r="G181" s="26">
        <f>SUM(G182)</f>
        <v>3466800</v>
      </c>
    </row>
    <row r="182" spans="1:7" ht="15">
      <c r="A182" s="166" t="s">
        <v>184</v>
      </c>
      <c r="B182" s="28" t="s">
        <v>264</v>
      </c>
      <c r="C182" s="27" t="s">
        <v>175</v>
      </c>
      <c r="D182" s="185" t="s">
        <v>57</v>
      </c>
      <c r="E182" s="28" t="s">
        <v>242</v>
      </c>
      <c r="F182" s="26">
        <v>3466800</v>
      </c>
      <c r="G182" s="26">
        <v>3466800</v>
      </c>
    </row>
    <row r="183" spans="1:7" ht="28.5">
      <c r="A183" s="36" t="s">
        <v>693</v>
      </c>
      <c r="B183" s="33" t="s">
        <v>264</v>
      </c>
      <c r="C183" s="34" t="s">
        <v>175</v>
      </c>
      <c r="D183" s="186" t="s">
        <v>690</v>
      </c>
      <c r="E183" s="33"/>
      <c r="F183" s="25">
        <f aca="true" t="shared" si="13" ref="F183:G186">SUM(F184)</f>
        <v>15340000</v>
      </c>
      <c r="G183" s="25">
        <f t="shared" si="13"/>
        <v>1910000</v>
      </c>
    </row>
    <row r="184" spans="1:7" ht="45">
      <c r="A184" s="166" t="s">
        <v>694</v>
      </c>
      <c r="B184" s="28" t="s">
        <v>264</v>
      </c>
      <c r="C184" s="27" t="s">
        <v>175</v>
      </c>
      <c r="D184" s="185" t="s">
        <v>691</v>
      </c>
      <c r="E184" s="28"/>
      <c r="F184" s="26">
        <f t="shared" si="13"/>
        <v>15340000</v>
      </c>
      <c r="G184" s="26">
        <f t="shared" si="13"/>
        <v>1910000</v>
      </c>
    </row>
    <row r="185" spans="1:7" ht="47.25" customHeight="1">
      <c r="A185" s="166" t="s">
        <v>695</v>
      </c>
      <c r="B185" s="28" t="s">
        <v>264</v>
      </c>
      <c r="C185" s="27" t="s">
        <v>175</v>
      </c>
      <c r="D185" s="185" t="s">
        <v>692</v>
      </c>
      <c r="E185" s="28"/>
      <c r="F185" s="26">
        <f t="shared" si="13"/>
        <v>15340000</v>
      </c>
      <c r="G185" s="26">
        <f t="shared" si="13"/>
        <v>1910000</v>
      </c>
    </row>
    <row r="186" spans="1:7" ht="45">
      <c r="A186" s="166" t="s">
        <v>713</v>
      </c>
      <c r="B186" s="28" t="s">
        <v>264</v>
      </c>
      <c r="C186" s="27" t="s">
        <v>175</v>
      </c>
      <c r="D186" s="185" t="s">
        <v>761</v>
      </c>
      <c r="E186" s="28"/>
      <c r="F186" s="26">
        <f t="shared" si="13"/>
        <v>15340000</v>
      </c>
      <c r="G186" s="26">
        <f t="shared" si="13"/>
        <v>1910000</v>
      </c>
    </row>
    <row r="187" spans="1:7" ht="30">
      <c r="A187" s="166" t="s">
        <v>267</v>
      </c>
      <c r="B187" s="28" t="s">
        <v>264</v>
      </c>
      <c r="C187" s="27" t="s">
        <v>175</v>
      </c>
      <c r="D187" s="185" t="s">
        <v>761</v>
      </c>
      <c r="E187" s="28" t="s">
        <v>160</v>
      </c>
      <c r="F187" s="26">
        <v>15340000</v>
      </c>
      <c r="G187" s="26">
        <v>1910000</v>
      </c>
    </row>
    <row r="188" spans="1:7" ht="15">
      <c r="A188" s="36" t="s">
        <v>59</v>
      </c>
      <c r="B188" s="33" t="s">
        <v>264</v>
      </c>
      <c r="C188" s="34" t="s">
        <v>264</v>
      </c>
      <c r="D188" s="185"/>
      <c r="E188" s="28"/>
      <c r="F188" s="25">
        <f>SUM(F189)</f>
        <v>538000</v>
      </c>
      <c r="G188" s="25">
        <f>SUM(G189)</f>
        <v>538000</v>
      </c>
    </row>
    <row r="189" spans="1:7" ht="46.5" customHeight="1">
      <c r="A189" s="166" t="s">
        <v>797</v>
      </c>
      <c r="B189" s="28" t="s">
        <v>264</v>
      </c>
      <c r="C189" s="27" t="s">
        <v>264</v>
      </c>
      <c r="D189" s="185" t="s">
        <v>29</v>
      </c>
      <c r="E189" s="28"/>
      <c r="F189" s="26">
        <f>SUM(F190+F194)</f>
        <v>538000</v>
      </c>
      <c r="G189" s="26">
        <f>SUM(G190+G194)</f>
        <v>538000</v>
      </c>
    </row>
    <row r="190" spans="1:7" ht="75">
      <c r="A190" s="166" t="s">
        <v>36</v>
      </c>
      <c r="B190" s="28" t="s">
        <v>264</v>
      </c>
      <c r="C190" s="27" t="s">
        <v>264</v>
      </c>
      <c r="D190" s="185" t="s">
        <v>35</v>
      </c>
      <c r="E190" s="28"/>
      <c r="F190" s="26">
        <f aca="true" t="shared" si="14" ref="F190:G192">SUM(F191)</f>
        <v>118500</v>
      </c>
      <c r="G190" s="26">
        <f t="shared" si="14"/>
        <v>118500</v>
      </c>
    </row>
    <row r="191" spans="1:7" ht="135">
      <c r="A191" s="166" t="s">
        <v>53</v>
      </c>
      <c r="B191" s="28" t="s">
        <v>264</v>
      </c>
      <c r="C191" s="27" t="s">
        <v>264</v>
      </c>
      <c r="D191" s="185" t="s">
        <v>54</v>
      </c>
      <c r="E191" s="28"/>
      <c r="F191" s="26">
        <f t="shared" si="14"/>
        <v>118500</v>
      </c>
      <c r="G191" s="26">
        <f t="shared" si="14"/>
        <v>118500</v>
      </c>
    </row>
    <row r="192" spans="1:7" ht="30">
      <c r="A192" s="166" t="s">
        <v>100</v>
      </c>
      <c r="B192" s="28" t="s">
        <v>264</v>
      </c>
      <c r="C192" s="27" t="s">
        <v>264</v>
      </c>
      <c r="D192" s="185" t="s">
        <v>62</v>
      </c>
      <c r="E192" s="28"/>
      <c r="F192" s="26">
        <f t="shared" si="14"/>
        <v>118500</v>
      </c>
      <c r="G192" s="26">
        <f t="shared" si="14"/>
        <v>118500</v>
      </c>
    </row>
    <row r="193" spans="1:7" ht="15">
      <c r="A193" s="166" t="s">
        <v>184</v>
      </c>
      <c r="B193" s="28" t="s">
        <v>264</v>
      </c>
      <c r="C193" s="27" t="s">
        <v>264</v>
      </c>
      <c r="D193" s="185" t="s">
        <v>62</v>
      </c>
      <c r="E193" s="28" t="s">
        <v>242</v>
      </c>
      <c r="F193" s="26">
        <v>118500</v>
      </c>
      <c r="G193" s="26">
        <v>118500</v>
      </c>
    </row>
    <row r="194" spans="1:7" ht="75">
      <c r="A194" s="166" t="s">
        <v>30</v>
      </c>
      <c r="B194" s="28" t="s">
        <v>264</v>
      </c>
      <c r="C194" s="27" t="s">
        <v>264</v>
      </c>
      <c r="D194" s="185" t="s">
        <v>31</v>
      </c>
      <c r="E194" s="28"/>
      <c r="F194" s="26">
        <f aca="true" t="shared" si="15" ref="F194:G196">SUM(F195)</f>
        <v>419500</v>
      </c>
      <c r="G194" s="26">
        <f t="shared" si="15"/>
        <v>419500</v>
      </c>
    </row>
    <row r="195" spans="1:7" ht="90">
      <c r="A195" s="166" t="s">
        <v>56</v>
      </c>
      <c r="B195" s="28" t="s">
        <v>264</v>
      </c>
      <c r="C195" s="27" t="s">
        <v>264</v>
      </c>
      <c r="D195" s="185" t="s">
        <v>55</v>
      </c>
      <c r="E195" s="28"/>
      <c r="F195" s="26">
        <f t="shared" si="15"/>
        <v>419500</v>
      </c>
      <c r="G195" s="26">
        <f t="shared" si="15"/>
        <v>419500</v>
      </c>
    </row>
    <row r="196" spans="1:7" ht="30">
      <c r="A196" s="166" t="s">
        <v>100</v>
      </c>
      <c r="B196" s="28" t="s">
        <v>264</v>
      </c>
      <c r="C196" s="27" t="s">
        <v>264</v>
      </c>
      <c r="D196" s="185" t="s">
        <v>63</v>
      </c>
      <c r="E196" s="28"/>
      <c r="F196" s="26">
        <f t="shared" si="15"/>
        <v>419500</v>
      </c>
      <c r="G196" s="26">
        <f t="shared" si="15"/>
        <v>419500</v>
      </c>
    </row>
    <row r="197" spans="1:7" ht="15">
      <c r="A197" s="166" t="s">
        <v>184</v>
      </c>
      <c r="B197" s="28" t="s">
        <v>264</v>
      </c>
      <c r="C197" s="27" t="s">
        <v>264</v>
      </c>
      <c r="D197" s="185" t="s">
        <v>63</v>
      </c>
      <c r="E197" s="28" t="s">
        <v>242</v>
      </c>
      <c r="F197" s="26">
        <v>419500</v>
      </c>
      <c r="G197" s="26">
        <v>419500</v>
      </c>
    </row>
    <row r="198" spans="1:7" ht="15">
      <c r="A198" s="36" t="s">
        <v>188</v>
      </c>
      <c r="B198" s="33" t="s">
        <v>190</v>
      </c>
      <c r="C198" s="32"/>
      <c r="D198" s="186"/>
      <c r="E198" s="28"/>
      <c r="F198" s="25">
        <f>SUM(F199+F215+F249+F260+F241)</f>
        <v>269824625</v>
      </c>
      <c r="G198" s="25">
        <f>SUM(G199+G215+G249+G260+G241)</f>
        <v>291386562</v>
      </c>
    </row>
    <row r="199" spans="1:7" ht="15">
      <c r="A199" s="36" t="s">
        <v>189</v>
      </c>
      <c r="B199" s="33" t="s">
        <v>190</v>
      </c>
      <c r="C199" s="33" t="s">
        <v>173</v>
      </c>
      <c r="D199" s="186"/>
      <c r="E199" s="28"/>
      <c r="F199" s="25">
        <f>SUM(F200)</f>
        <v>54841621</v>
      </c>
      <c r="G199" s="25">
        <f>SUM(G200)</f>
        <v>54841621</v>
      </c>
    </row>
    <row r="200" spans="1:7" ht="47.25" customHeight="1">
      <c r="A200" s="166" t="s">
        <v>775</v>
      </c>
      <c r="B200" s="28" t="s">
        <v>190</v>
      </c>
      <c r="C200" s="28" t="s">
        <v>173</v>
      </c>
      <c r="D200" s="185" t="s">
        <v>376</v>
      </c>
      <c r="E200" s="28"/>
      <c r="F200" s="26">
        <f>SUM(F201+F208)</f>
        <v>54841621</v>
      </c>
      <c r="G200" s="26">
        <f>SUM(G201+G208)</f>
        <v>54841621</v>
      </c>
    </row>
    <row r="201" spans="1:7" ht="63.75" customHeight="1">
      <c r="A201" s="166" t="s">
        <v>778</v>
      </c>
      <c r="B201" s="28" t="s">
        <v>190</v>
      </c>
      <c r="C201" s="28" t="s">
        <v>173</v>
      </c>
      <c r="D201" s="185" t="s">
        <v>451</v>
      </c>
      <c r="E201" s="28"/>
      <c r="F201" s="26">
        <f>SUM(F202)</f>
        <v>18887355</v>
      </c>
      <c r="G201" s="26">
        <f>SUM(G202)</f>
        <v>18887355</v>
      </c>
    </row>
    <row r="202" spans="1:7" ht="45">
      <c r="A202" s="166" t="s">
        <v>455</v>
      </c>
      <c r="B202" s="28" t="s">
        <v>190</v>
      </c>
      <c r="C202" s="28" t="s">
        <v>173</v>
      </c>
      <c r="D202" s="185" t="s">
        <v>458</v>
      </c>
      <c r="E202" s="28"/>
      <c r="F202" s="26">
        <f>SUM(F203+F206)</f>
        <v>18887355</v>
      </c>
      <c r="G202" s="26">
        <f>SUM(G203+G206)</f>
        <v>18887355</v>
      </c>
    </row>
    <row r="203" spans="1:7" ht="30">
      <c r="A203" s="166" t="s">
        <v>253</v>
      </c>
      <c r="B203" s="28" t="s">
        <v>190</v>
      </c>
      <c r="C203" s="28" t="s">
        <v>173</v>
      </c>
      <c r="D203" s="185" t="s">
        <v>459</v>
      </c>
      <c r="E203" s="28"/>
      <c r="F203" s="26">
        <f>SUM(F204:F205)</f>
        <v>18839145</v>
      </c>
      <c r="G203" s="26">
        <f>SUM(G204:G205)</f>
        <v>18839145</v>
      </c>
    </row>
    <row r="204" spans="1:7" ht="30">
      <c r="A204" s="166" t="s">
        <v>123</v>
      </c>
      <c r="B204" s="28" t="s">
        <v>190</v>
      </c>
      <c r="C204" s="28" t="s">
        <v>173</v>
      </c>
      <c r="D204" s="185" t="s">
        <v>457</v>
      </c>
      <c r="E204" s="28" t="s">
        <v>179</v>
      </c>
      <c r="F204" s="26">
        <v>17814806</v>
      </c>
      <c r="G204" s="26">
        <v>17814806</v>
      </c>
    </row>
    <row r="205" spans="1:7" ht="15">
      <c r="A205" s="166" t="s">
        <v>181</v>
      </c>
      <c r="B205" s="28" t="s">
        <v>190</v>
      </c>
      <c r="C205" s="28" t="s">
        <v>173</v>
      </c>
      <c r="D205" s="185" t="s">
        <v>457</v>
      </c>
      <c r="E205" s="28" t="s">
        <v>180</v>
      </c>
      <c r="F205" s="26">
        <v>1024339</v>
      </c>
      <c r="G205" s="26">
        <v>1024339</v>
      </c>
    </row>
    <row r="206" spans="1:7" ht="30">
      <c r="A206" s="171" t="s">
        <v>115</v>
      </c>
      <c r="B206" s="28" t="s">
        <v>190</v>
      </c>
      <c r="C206" s="28" t="s">
        <v>173</v>
      </c>
      <c r="D206" s="185" t="s">
        <v>116</v>
      </c>
      <c r="E206" s="28"/>
      <c r="F206" s="26">
        <f>SUM(F207)</f>
        <v>48210</v>
      </c>
      <c r="G206" s="26">
        <f>SUM(G207)</f>
        <v>48210</v>
      </c>
    </row>
    <row r="207" spans="1:7" ht="60">
      <c r="A207" s="166" t="s">
        <v>248</v>
      </c>
      <c r="B207" s="28" t="s">
        <v>190</v>
      </c>
      <c r="C207" s="28" t="s">
        <v>173</v>
      </c>
      <c r="D207" s="185" t="s">
        <v>116</v>
      </c>
      <c r="E207" s="28" t="s">
        <v>176</v>
      </c>
      <c r="F207" s="26">
        <v>48210</v>
      </c>
      <c r="G207" s="26">
        <v>48210</v>
      </c>
    </row>
    <row r="208" spans="1:7" ht="48.75" customHeight="1">
      <c r="A208" s="166" t="s">
        <v>798</v>
      </c>
      <c r="B208" s="28" t="s">
        <v>190</v>
      </c>
      <c r="C208" s="28" t="s">
        <v>173</v>
      </c>
      <c r="D208" s="185" t="s">
        <v>377</v>
      </c>
      <c r="E208" s="28"/>
      <c r="F208" s="26">
        <f>SUM(F209)</f>
        <v>35954266</v>
      </c>
      <c r="G208" s="26">
        <f>SUM(G209)</f>
        <v>35954266</v>
      </c>
    </row>
    <row r="209" spans="1:7" ht="30">
      <c r="A209" s="166" t="s">
        <v>379</v>
      </c>
      <c r="B209" s="28" t="s">
        <v>190</v>
      </c>
      <c r="C209" s="28" t="s">
        <v>173</v>
      </c>
      <c r="D209" s="185" t="s">
        <v>378</v>
      </c>
      <c r="E209" s="28"/>
      <c r="F209" s="26">
        <f>SUM(F210+F213)</f>
        <v>35954266</v>
      </c>
      <c r="G209" s="26">
        <f>SUM(G210+G213)</f>
        <v>35954266</v>
      </c>
    </row>
    <row r="210" spans="1:7" ht="90">
      <c r="A210" s="166" t="s">
        <v>643</v>
      </c>
      <c r="B210" s="28" t="s">
        <v>190</v>
      </c>
      <c r="C210" s="28" t="s">
        <v>173</v>
      </c>
      <c r="D210" s="185" t="s">
        <v>448</v>
      </c>
      <c r="E210" s="28"/>
      <c r="F210" s="26">
        <f>SUM(F211:F212)</f>
        <v>25739966</v>
      </c>
      <c r="G210" s="26">
        <f>SUM(G211:G212)</f>
        <v>25739966</v>
      </c>
    </row>
    <row r="211" spans="1:7" ht="60">
      <c r="A211" s="166" t="s">
        <v>248</v>
      </c>
      <c r="B211" s="28" t="s">
        <v>190</v>
      </c>
      <c r="C211" s="28" t="s">
        <v>173</v>
      </c>
      <c r="D211" s="185" t="s">
        <v>448</v>
      </c>
      <c r="E211" s="28" t="s">
        <v>176</v>
      </c>
      <c r="F211" s="26">
        <v>25579207</v>
      </c>
      <c r="G211" s="26">
        <v>25579207</v>
      </c>
    </row>
    <row r="212" spans="1:7" ht="30">
      <c r="A212" s="166" t="s">
        <v>123</v>
      </c>
      <c r="B212" s="28" t="s">
        <v>190</v>
      </c>
      <c r="C212" s="28" t="s">
        <v>173</v>
      </c>
      <c r="D212" s="185" t="s">
        <v>449</v>
      </c>
      <c r="E212" s="28" t="s">
        <v>179</v>
      </c>
      <c r="F212" s="26">
        <v>160759</v>
      </c>
      <c r="G212" s="26">
        <v>160759</v>
      </c>
    </row>
    <row r="213" spans="1:7" ht="30">
      <c r="A213" s="166" t="s">
        <v>253</v>
      </c>
      <c r="B213" s="28" t="s">
        <v>190</v>
      </c>
      <c r="C213" s="28" t="s">
        <v>173</v>
      </c>
      <c r="D213" s="185" t="s">
        <v>469</v>
      </c>
      <c r="E213" s="28"/>
      <c r="F213" s="26">
        <f>SUM(F214:F214)</f>
        <v>10214300</v>
      </c>
      <c r="G213" s="26">
        <f>SUM(G214:G214)</f>
        <v>10214300</v>
      </c>
    </row>
    <row r="214" spans="1:7" ht="60">
      <c r="A214" s="166" t="s">
        <v>248</v>
      </c>
      <c r="B214" s="28" t="s">
        <v>190</v>
      </c>
      <c r="C214" s="28" t="s">
        <v>173</v>
      </c>
      <c r="D214" s="185" t="s">
        <v>469</v>
      </c>
      <c r="E214" s="28" t="s">
        <v>176</v>
      </c>
      <c r="F214" s="26">
        <v>10214300</v>
      </c>
      <c r="G214" s="26">
        <v>10214300</v>
      </c>
    </row>
    <row r="215" spans="1:7" ht="15">
      <c r="A215" s="36" t="s">
        <v>191</v>
      </c>
      <c r="B215" s="33" t="s">
        <v>190</v>
      </c>
      <c r="C215" s="33" t="s">
        <v>175</v>
      </c>
      <c r="D215" s="186"/>
      <c r="E215" s="28"/>
      <c r="F215" s="25">
        <f>SUM(F216+F229)</f>
        <v>190354701</v>
      </c>
      <c r="G215" s="25">
        <f>SUM(G216+G229)</f>
        <v>211916638</v>
      </c>
    </row>
    <row r="216" spans="1:7" ht="33.75" customHeight="1">
      <c r="A216" s="166" t="s">
        <v>799</v>
      </c>
      <c r="B216" s="28" t="s">
        <v>190</v>
      </c>
      <c r="C216" s="28" t="s">
        <v>175</v>
      </c>
      <c r="D216" s="185" t="s">
        <v>376</v>
      </c>
      <c r="E216" s="28"/>
      <c r="F216" s="26">
        <f>SUM(F217+F234)</f>
        <v>190324701</v>
      </c>
      <c r="G216" s="26">
        <f>SUM(G217+G234)</f>
        <v>211886638</v>
      </c>
    </row>
    <row r="217" spans="1:7" ht="60">
      <c r="A217" s="166" t="s">
        <v>778</v>
      </c>
      <c r="B217" s="28" t="s">
        <v>269</v>
      </c>
      <c r="C217" s="28" t="s">
        <v>175</v>
      </c>
      <c r="D217" s="185" t="s">
        <v>451</v>
      </c>
      <c r="E217" s="28"/>
      <c r="F217" s="26">
        <f>SUM(F218)</f>
        <v>30026697</v>
      </c>
      <c r="G217" s="26">
        <f>SUM(G218)</f>
        <v>51588634</v>
      </c>
    </row>
    <row r="218" spans="1:7" ht="45">
      <c r="A218" s="166" t="s">
        <v>455</v>
      </c>
      <c r="B218" s="28" t="s">
        <v>190</v>
      </c>
      <c r="C218" s="28" t="s">
        <v>175</v>
      </c>
      <c r="D218" s="185" t="s">
        <v>458</v>
      </c>
      <c r="E218" s="28"/>
      <c r="F218" s="26">
        <f>SUM(F219+F224+F227+F222)</f>
        <v>30026697</v>
      </c>
      <c r="G218" s="26">
        <f>SUM(G219+G224+G227+G222)</f>
        <v>51588634</v>
      </c>
    </row>
    <row r="219" spans="1:7" ht="30">
      <c r="A219" s="166" t="s">
        <v>253</v>
      </c>
      <c r="B219" s="28" t="s">
        <v>190</v>
      </c>
      <c r="C219" s="28" t="s">
        <v>175</v>
      </c>
      <c r="D219" s="185" t="s">
        <v>459</v>
      </c>
      <c r="E219" s="28"/>
      <c r="F219" s="26">
        <f>SUM(F220:F221)</f>
        <v>23152640</v>
      </c>
      <c r="G219" s="26">
        <f>SUM(G220:G221)</f>
        <v>44714577</v>
      </c>
    </row>
    <row r="220" spans="1:7" ht="30">
      <c r="A220" s="166" t="s">
        <v>123</v>
      </c>
      <c r="B220" s="28" t="s">
        <v>190</v>
      </c>
      <c r="C220" s="28" t="s">
        <v>175</v>
      </c>
      <c r="D220" s="185" t="s">
        <v>459</v>
      </c>
      <c r="E220" s="28" t="s">
        <v>179</v>
      </c>
      <c r="F220" s="26">
        <v>20414043</v>
      </c>
      <c r="G220" s="26">
        <v>41975980</v>
      </c>
    </row>
    <row r="221" spans="1:7" ht="15">
      <c r="A221" s="166" t="s">
        <v>181</v>
      </c>
      <c r="B221" s="28" t="s">
        <v>190</v>
      </c>
      <c r="C221" s="28" t="s">
        <v>175</v>
      </c>
      <c r="D221" s="185" t="s">
        <v>459</v>
      </c>
      <c r="E221" s="28" t="s">
        <v>180</v>
      </c>
      <c r="F221" s="26">
        <v>2738597</v>
      </c>
      <c r="G221" s="26">
        <v>2738597</v>
      </c>
    </row>
    <row r="222" spans="1:7" ht="30">
      <c r="A222" s="171" t="s">
        <v>135</v>
      </c>
      <c r="B222" s="28" t="s">
        <v>190</v>
      </c>
      <c r="C222" s="28" t="s">
        <v>175</v>
      </c>
      <c r="D222" s="185" t="s">
        <v>134</v>
      </c>
      <c r="E222" s="28"/>
      <c r="F222" s="26">
        <f>SUM(F223)</f>
        <v>1800000</v>
      </c>
      <c r="G222" s="26">
        <f>SUM(G223)</f>
        <v>1800000</v>
      </c>
    </row>
    <row r="223" spans="1:7" ht="30">
      <c r="A223" s="166" t="s">
        <v>123</v>
      </c>
      <c r="B223" s="28" t="s">
        <v>190</v>
      </c>
      <c r="C223" s="28" t="s">
        <v>175</v>
      </c>
      <c r="D223" s="185" t="s">
        <v>134</v>
      </c>
      <c r="E223" s="28" t="s">
        <v>179</v>
      </c>
      <c r="F223" s="26">
        <v>1800000</v>
      </c>
      <c r="G223" s="26">
        <v>1800000</v>
      </c>
    </row>
    <row r="224" spans="1:7" ht="30">
      <c r="A224" s="171" t="s">
        <v>115</v>
      </c>
      <c r="B224" s="28" t="s">
        <v>190</v>
      </c>
      <c r="C224" s="28" t="s">
        <v>175</v>
      </c>
      <c r="D224" s="185" t="s">
        <v>116</v>
      </c>
      <c r="E224" s="28"/>
      <c r="F224" s="26">
        <f>SUM(F225:F226)</f>
        <v>1459057</v>
      </c>
      <c r="G224" s="26">
        <f>SUM(G225:G226)</f>
        <v>1459057</v>
      </c>
    </row>
    <row r="225" spans="1:7" ht="60">
      <c r="A225" s="166" t="s">
        <v>248</v>
      </c>
      <c r="B225" s="28" t="s">
        <v>190</v>
      </c>
      <c r="C225" s="28" t="s">
        <v>175</v>
      </c>
      <c r="D225" s="185" t="s">
        <v>116</v>
      </c>
      <c r="E225" s="28" t="s">
        <v>176</v>
      </c>
      <c r="F225" s="26">
        <v>1368025</v>
      </c>
      <c r="G225" s="26">
        <v>1368025</v>
      </c>
    </row>
    <row r="226" spans="1:7" ht="15">
      <c r="A226" s="166" t="s">
        <v>202</v>
      </c>
      <c r="B226" s="28" t="s">
        <v>190</v>
      </c>
      <c r="C226" s="28" t="s">
        <v>175</v>
      </c>
      <c r="D226" s="185" t="s">
        <v>116</v>
      </c>
      <c r="E226" s="28" t="s">
        <v>201</v>
      </c>
      <c r="F226" s="26">
        <v>91032</v>
      </c>
      <c r="G226" s="26">
        <v>91032</v>
      </c>
    </row>
    <row r="227" spans="1:7" ht="63">
      <c r="A227" s="134" t="s">
        <v>118</v>
      </c>
      <c r="B227" s="28" t="s">
        <v>190</v>
      </c>
      <c r="C227" s="28" t="s">
        <v>175</v>
      </c>
      <c r="D227" s="185" t="s">
        <v>119</v>
      </c>
      <c r="E227" s="28"/>
      <c r="F227" s="26">
        <f>SUM(F228)</f>
        <v>3615000</v>
      </c>
      <c r="G227" s="26">
        <f>SUM(G228)</f>
        <v>3615000</v>
      </c>
    </row>
    <row r="228" spans="1:7" ht="30">
      <c r="A228" s="166" t="s">
        <v>123</v>
      </c>
      <c r="B228" s="28" t="s">
        <v>190</v>
      </c>
      <c r="C228" s="28" t="s">
        <v>175</v>
      </c>
      <c r="D228" s="185" t="s">
        <v>120</v>
      </c>
      <c r="E228" s="28" t="s">
        <v>179</v>
      </c>
      <c r="F228" s="26">
        <v>3615000</v>
      </c>
      <c r="G228" s="26">
        <v>3615000</v>
      </c>
    </row>
    <row r="229" spans="1:7" ht="45">
      <c r="A229" s="166" t="s">
        <v>91</v>
      </c>
      <c r="B229" s="28" t="s">
        <v>190</v>
      </c>
      <c r="C229" s="28" t="s">
        <v>175</v>
      </c>
      <c r="D229" s="185" t="s">
        <v>89</v>
      </c>
      <c r="E229" s="28"/>
      <c r="F229" s="26">
        <f>SUM(F230)</f>
        <v>30000</v>
      </c>
      <c r="G229" s="26">
        <f>SUM(G230)</f>
        <v>30000</v>
      </c>
    </row>
    <row r="230" spans="1:7" ht="45">
      <c r="A230" s="166" t="s">
        <v>92</v>
      </c>
      <c r="B230" s="28" t="s">
        <v>190</v>
      </c>
      <c r="C230" s="28" t="s">
        <v>175</v>
      </c>
      <c r="D230" s="185" t="s">
        <v>90</v>
      </c>
      <c r="E230" s="28"/>
      <c r="F230" s="26">
        <f>SUM(F231)</f>
        <v>30000</v>
      </c>
      <c r="G230" s="26">
        <f>SUM(G231)</f>
        <v>30000</v>
      </c>
    </row>
    <row r="231" spans="1:7" ht="30">
      <c r="A231" s="167" t="s">
        <v>94</v>
      </c>
      <c r="B231" s="28" t="s">
        <v>190</v>
      </c>
      <c r="C231" s="28" t="s">
        <v>175</v>
      </c>
      <c r="D231" s="185" t="s">
        <v>93</v>
      </c>
      <c r="E231" s="28"/>
      <c r="F231" s="26">
        <f>SUM(F233)</f>
        <v>30000</v>
      </c>
      <c r="G231" s="26">
        <f>SUM(G233)</f>
        <v>30000</v>
      </c>
    </row>
    <row r="232" spans="1:7" ht="15">
      <c r="A232" s="167" t="s">
        <v>96</v>
      </c>
      <c r="B232" s="28" t="s">
        <v>190</v>
      </c>
      <c r="C232" s="28" t="s">
        <v>175</v>
      </c>
      <c r="D232" s="185" t="s">
        <v>95</v>
      </c>
      <c r="E232" s="28"/>
      <c r="F232" s="26">
        <f>SUM(F233)</f>
        <v>30000</v>
      </c>
      <c r="G232" s="26">
        <f>SUM(G233)</f>
        <v>30000</v>
      </c>
    </row>
    <row r="233" spans="1:7" ht="30">
      <c r="A233" s="166" t="s">
        <v>123</v>
      </c>
      <c r="B233" s="28" t="s">
        <v>190</v>
      </c>
      <c r="C233" s="28" t="s">
        <v>175</v>
      </c>
      <c r="D233" s="185" t="s">
        <v>95</v>
      </c>
      <c r="E233" s="28" t="s">
        <v>179</v>
      </c>
      <c r="F233" s="26">
        <v>30000</v>
      </c>
      <c r="G233" s="26">
        <v>30000</v>
      </c>
    </row>
    <row r="234" spans="1:7" ht="56.25" customHeight="1">
      <c r="A234" s="36" t="s">
        <v>788</v>
      </c>
      <c r="B234" s="33" t="s">
        <v>190</v>
      </c>
      <c r="C234" s="33" t="s">
        <v>175</v>
      </c>
      <c r="D234" s="186" t="s">
        <v>377</v>
      </c>
      <c r="E234" s="33"/>
      <c r="F234" s="25">
        <f>SUM(F235)</f>
        <v>160298004</v>
      </c>
      <c r="G234" s="25">
        <f>SUM(G235)</f>
        <v>160298004</v>
      </c>
    </row>
    <row r="235" spans="1:7" ht="30">
      <c r="A235" s="166" t="s">
        <v>460</v>
      </c>
      <c r="B235" s="28" t="s">
        <v>190</v>
      </c>
      <c r="C235" s="28" t="s">
        <v>175</v>
      </c>
      <c r="D235" s="185" t="s">
        <v>456</v>
      </c>
      <c r="E235" s="28"/>
      <c r="F235" s="26">
        <f>SUM(F236+F239)</f>
        <v>160298004</v>
      </c>
      <c r="G235" s="26">
        <f>SUM(G236+G239)</f>
        <v>160298004</v>
      </c>
    </row>
    <row r="236" spans="1:7" ht="105">
      <c r="A236" s="166" t="s">
        <v>644</v>
      </c>
      <c r="B236" s="28" t="s">
        <v>190</v>
      </c>
      <c r="C236" s="28" t="s">
        <v>175</v>
      </c>
      <c r="D236" s="185" t="s">
        <v>461</v>
      </c>
      <c r="E236" s="28"/>
      <c r="F236" s="26">
        <f>SUM(F237:F238)</f>
        <v>158013803</v>
      </c>
      <c r="G236" s="26">
        <f>SUM(G237:G238)</f>
        <v>158013803</v>
      </c>
    </row>
    <row r="237" spans="1:7" ht="60">
      <c r="A237" s="166" t="s">
        <v>248</v>
      </c>
      <c r="B237" s="28" t="s">
        <v>190</v>
      </c>
      <c r="C237" s="28" t="s">
        <v>175</v>
      </c>
      <c r="D237" s="185" t="s">
        <v>462</v>
      </c>
      <c r="E237" s="28" t="s">
        <v>176</v>
      </c>
      <c r="F237" s="26">
        <v>151343626</v>
      </c>
      <c r="G237" s="26">
        <v>151343626</v>
      </c>
    </row>
    <row r="238" spans="1:7" s="1" customFormat="1" ht="30">
      <c r="A238" s="166" t="s">
        <v>123</v>
      </c>
      <c r="B238" s="28" t="s">
        <v>190</v>
      </c>
      <c r="C238" s="28" t="s">
        <v>175</v>
      </c>
      <c r="D238" s="185" t="s">
        <v>462</v>
      </c>
      <c r="E238" s="28" t="s">
        <v>179</v>
      </c>
      <c r="F238" s="26">
        <v>6670177</v>
      </c>
      <c r="G238" s="26">
        <v>6670177</v>
      </c>
    </row>
    <row r="239" spans="1:7" s="1" customFormat="1" ht="15">
      <c r="A239" s="166" t="s">
        <v>268</v>
      </c>
      <c r="B239" s="28" t="s">
        <v>190</v>
      </c>
      <c r="C239" s="28" t="s">
        <v>175</v>
      </c>
      <c r="D239" s="185" t="s">
        <v>463</v>
      </c>
      <c r="E239" s="28"/>
      <c r="F239" s="26">
        <f>SUM(F240)</f>
        <v>2284201</v>
      </c>
      <c r="G239" s="26">
        <f>SUM(G240)</f>
        <v>2284201</v>
      </c>
    </row>
    <row r="240" spans="1:7" s="1" customFormat="1" ht="60">
      <c r="A240" s="166" t="s">
        <v>248</v>
      </c>
      <c r="B240" s="28" t="s">
        <v>190</v>
      </c>
      <c r="C240" s="28" t="s">
        <v>175</v>
      </c>
      <c r="D240" s="185" t="s">
        <v>463</v>
      </c>
      <c r="E240" s="28" t="s">
        <v>176</v>
      </c>
      <c r="F240" s="26">
        <v>2284201</v>
      </c>
      <c r="G240" s="26">
        <v>2284201</v>
      </c>
    </row>
    <row r="241" spans="1:7" s="1" customFormat="1" ht="15">
      <c r="A241" s="36" t="s">
        <v>676</v>
      </c>
      <c r="B241" s="33" t="s">
        <v>190</v>
      </c>
      <c r="C241" s="33" t="s">
        <v>178</v>
      </c>
      <c r="D241" s="186"/>
      <c r="E241" s="33"/>
      <c r="F241" s="25">
        <f aca="true" t="shared" si="16" ref="F241:G244">SUM(F242)</f>
        <v>15772797</v>
      </c>
      <c r="G241" s="25">
        <f t="shared" si="16"/>
        <v>15772797</v>
      </c>
    </row>
    <row r="242" spans="1:7" ht="28.5" customHeight="1">
      <c r="A242" s="36" t="s">
        <v>799</v>
      </c>
      <c r="B242" s="33" t="s">
        <v>190</v>
      </c>
      <c r="C242" s="33" t="s">
        <v>178</v>
      </c>
      <c r="D242" s="186" t="s">
        <v>376</v>
      </c>
      <c r="E242" s="28"/>
      <c r="F242" s="26">
        <f t="shared" si="16"/>
        <v>15772797</v>
      </c>
      <c r="G242" s="26">
        <f t="shared" si="16"/>
        <v>15772797</v>
      </c>
    </row>
    <row r="243" spans="1:7" ht="60">
      <c r="A243" s="166" t="s">
        <v>800</v>
      </c>
      <c r="B243" s="33" t="s">
        <v>190</v>
      </c>
      <c r="C243" s="33" t="s">
        <v>178</v>
      </c>
      <c r="D243" s="186" t="s">
        <v>464</v>
      </c>
      <c r="E243" s="33"/>
      <c r="F243" s="25">
        <f t="shared" si="16"/>
        <v>15772797</v>
      </c>
      <c r="G243" s="25">
        <f t="shared" si="16"/>
        <v>15772797</v>
      </c>
    </row>
    <row r="244" spans="1:7" ht="30">
      <c r="A244" s="166" t="s">
        <v>465</v>
      </c>
      <c r="B244" s="28" t="s">
        <v>190</v>
      </c>
      <c r="C244" s="28" t="s">
        <v>178</v>
      </c>
      <c r="D244" s="185" t="s">
        <v>0</v>
      </c>
      <c r="E244" s="28"/>
      <c r="F244" s="26">
        <f t="shared" si="16"/>
        <v>15772797</v>
      </c>
      <c r="G244" s="26">
        <f t="shared" si="16"/>
        <v>15772797</v>
      </c>
    </row>
    <row r="245" spans="1:7" ht="30">
      <c r="A245" s="166" t="s">
        <v>253</v>
      </c>
      <c r="B245" s="28" t="s">
        <v>190</v>
      </c>
      <c r="C245" s="28" t="s">
        <v>178</v>
      </c>
      <c r="D245" s="185" t="s">
        <v>1</v>
      </c>
      <c r="E245" s="28"/>
      <c r="F245" s="26">
        <f>SUM(F246:F248)</f>
        <v>15772797</v>
      </c>
      <c r="G245" s="26">
        <f>SUM(G246:G248)</f>
        <v>15772797</v>
      </c>
    </row>
    <row r="246" spans="1:7" ht="60">
      <c r="A246" s="166" t="s">
        <v>248</v>
      </c>
      <c r="B246" s="28" t="s">
        <v>190</v>
      </c>
      <c r="C246" s="28" t="s">
        <v>178</v>
      </c>
      <c r="D246" s="185" t="s">
        <v>1</v>
      </c>
      <c r="E246" s="28" t="s">
        <v>176</v>
      </c>
      <c r="F246" s="26">
        <v>14128200</v>
      </c>
      <c r="G246" s="26">
        <v>14128200</v>
      </c>
    </row>
    <row r="247" spans="1:7" ht="30">
      <c r="A247" s="166" t="s">
        <v>123</v>
      </c>
      <c r="B247" s="28" t="s">
        <v>190</v>
      </c>
      <c r="C247" s="28" t="s">
        <v>178</v>
      </c>
      <c r="D247" s="185" t="s">
        <v>1</v>
      </c>
      <c r="E247" s="28" t="s">
        <v>179</v>
      </c>
      <c r="F247" s="26">
        <v>1619570</v>
      </c>
      <c r="G247" s="26">
        <v>1619570</v>
      </c>
    </row>
    <row r="248" spans="1:7" ht="15">
      <c r="A248" s="166" t="s">
        <v>181</v>
      </c>
      <c r="B248" s="28" t="s">
        <v>190</v>
      </c>
      <c r="C248" s="28" t="s">
        <v>178</v>
      </c>
      <c r="D248" s="185" t="s">
        <v>1</v>
      </c>
      <c r="E248" s="28" t="s">
        <v>180</v>
      </c>
      <c r="F248" s="26">
        <v>25027</v>
      </c>
      <c r="G248" s="26">
        <v>25027</v>
      </c>
    </row>
    <row r="249" spans="1:7" s="1" customFormat="1" ht="15">
      <c r="A249" s="36" t="s">
        <v>192</v>
      </c>
      <c r="B249" s="33" t="s">
        <v>190</v>
      </c>
      <c r="C249" s="33" t="s">
        <v>190</v>
      </c>
      <c r="D249" s="186"/>
      <c r="E249" s="28"/>
      <c r="F249" s="25">
        <f>SUM(F250)</f>
        <v>1600000</v>
      </c>
      <c r="G249" s="25">
        <f>SUM(G250)</f>
        <v>1600000</v>
      </c>
    </row>
    <row r="250" spans="1:7" s="1" customFormat="1" ht="49.5" customHeight="1">
      <c r="A250" s="36" t="s">
        <v>387</v>
      </c>
      <c r="B250" s="33" t="s">
        <v>190</v>
      </c>
      <c r="C250" s="33" t="s">
        <v>190</v>
      </c>
      <c r="D250" s="186" t="s">
        <v>388</v>
      </c>
      <c r="E250" s="33"/>
      <c r="F250" s="25">
        <f>SUM(F251+F255)</f>
        <v>1600000</v>
      </c>
      <c r="G250" s="25">
        <f>SUM(G251+G255)</f>
        <v>1600000</v>
      </c>
    </row>
    <row r="251" spans="1:7" s="1" customFormat="1" ht="60">
      <c r="A251" s="167" t="s">
        <v>2</v>
      </c>
      <c r="B251" s="28" t="s">
        <v>190</v>
      </c>
      <c r="C251" s="28" t="s">
        <v>190</v>
      </c>
      <c r="D251" s="185" t="s">
        <v>3</v>
      </c>
      <c r="E251" s="28"/>
      <c r="F251" s="26">
        <f aca="true" t="shared" si="17" ref="F251:G253">SUM(F252)</f>
        <v>100000</v>
      </c>
      <c r="G251" s="26">
        <f t="shared" si="17"/>
        <v>100000</v>
      </c>
    </row>
    <row r="252" spans="1:7" s="1" customFormat="1" ht="30">
      <c r="A252" s="167" t="s">
        <v>4</v>
      </c>
      <c r="B252" s="28" t="s">
        <v>190</v>
      </c>
      <c r="C252" s="28" t="s">
        <v>190</v>
      </c>
      <c r="D252" s="185" t="s">
        <v>5</v>
      </c>
      <c r="E252" s="28"/>
      <c r="F252" s="26">
        <f t="shared" si="17"/>
        <v>100000</v>
      </c>
      <c r="G252" s="26">
        <f t="shared" si="17"/>
        <v>100000</v>
      </c>
    </row>
    <row r="253" spans="1:7" ht="15">
      <c r="A253" s="167" t="s">
        <v>254</v>
      </c>
      <c r="B253" s="28" t="s">
        <v>190</v>
      </c>
      <c r="C253" s="28" t="s">
        <v>190</v>
      </c>
      <c r="D253" s="185" t="s">
        <v>6</v>
      </c>
      <c r="E253" s="28"/>
      <c r="F253" s="26">
        <f t="shared" si="17"/>
        <v>100000</v>
      </c>
      <c r="G253" s="26">
        <f t="shared" si="17"/>
        <v>100000</v>
      </c>
    </row>
    <row r="254" spans="1:7" ht="30">
      <c r="A254" s="166" t="s">
        <v>123</v>
      </c>
      <c r="B254" s="28" t="s">
        <v>190</v>
      </c>
      <c r="C254" s="28" t="s">
        <v>190</v>
      </c>
      <c r="D254" s="185" t="s">
        <v>7</v>
      </c>
      <c r="E254" s="28" t="s">
        <v>179</v>
      </c>
      <c r="F254" s="26">
        <v>100000</v>
      </c>
      <c r="G254" s="26">
        <v>100000</v>
      </c>
    </row>
    <row r="255" spans="1:7" ht="60">
      <c r="A255" s="167" t="s">
        <v>801</v>
      </c>
      <c r="B255" s="28" t="s">
        <v>190</v>
      </c>
      <c r="C255" s="28" t="s">
        <v>190</v>
      </c>
      <c r="D255" s="185" t="s">
        <v>9</v>
      </c>
      <c r="E255" s="28"/>
      <c r="F255" s="26">
        <f>SUM(F256)</f>
        <v>1500000</v>
      </c>
      <c r="G255" s="26">
        <f>SUM(G256)</f>
        <v>1500000</v>
      </c>
    </row>
    <row r="256" spans="1:7" ht="15">
      <c r="A256" s="167" t="s">
        <v>802</v>
      </c>
      <c r="B256" s="28" t="s">
        <v>190</v>
      </c>
      <c r="C256" s="28" t="s">
        <v>190</v>
      </c>
      <c r="D256" s="185" t="s">
        <v>39</v>
      </c>
      <c r="E256" s="28"/>
      <c r="F256" s="26">
        <f>SUM(F257)</f>
        <v>1500000</v>
      </c>
      <c r="G256" s="26">
        <f>SUM(G257)</f>
        <v>1500000</v>
      </c>
    </row>
    <row r="257" spans="1:7" ht="30">
      <c r="A257" s="171" t="s">
        <v>107</v>
      </c>
      <c r="B257" s="28" t="s">
        <v>190</v>
      </c>
      <c r="C257" s="28" t="s">
        <v>190</v>
      </c>
      <c r="D257" s="185" t="s">
        <v>108</v>
      </c>
      <c r="E257" s="28"/>
      <c r="F257" s="26">
        <f>SUM(F258:F259)</f>
        <v>1500000</v>
      </c>
      <c r="G257" s="26">
        <f>SUM(G258:G259)</f>
        <v>1500000</v>
      </c>
    </row>
    <row r="258" spans="1:7" s="22" customFormat="1" ht="30">
      <c r="A258" s="166" t="s">
        <v>123</v>
      </c>
      <c r="B258" s="28" t="s">
        <v>190</v>
      </c>
      <c r="C258" s="28" t="s">
        <v>190</v>
      </c>
      <c r="D258" s="185" t="s">
        <v>108</v>
      </c>
      <c r="E258" s="28" t="s">
        <v>179</v>
      </c>
      <c r="F258" s="26">
        <v>400000</v>
      </c>
      <c r="G258" s="26">
        <v>400000</v>
      </c>
    </row>
    <row r="259" spans="1:7" s="3" customFormat="1" ht="15">
      <c r="A259" s="166" t="s">
        <v>202</v>
      </c>
      <c r="B259" s="28" t="s">
        <v>190</v>
      </c>
      <c r="C259" s="28" t="s">
        <v>190</v>
      </c>
      <c r="D259" s="185" t="s">
        <v>108</v>
      </c>
      <c r="E259" s="28" t="s">
        <v>201</v>
      </c>
      <c r="F259" s="26">
        <v>1100000</v>
      </c>
      <c r="G259" s="26">
        <v>1100000</v>
      </c>
    </row>
    <row r="260" spans="1:7" s="1" customFormat="1" ht="15">
      <c r="A260" s="36" t="s">
        <v>193</v>
      </c>
      <c r="B260" s="33" t="s">
        <v>190</v>
      </c>
      <c r="C260" s="33" t="s">
        <v>194</v>
      </c>
      <c r="D260" s="186"/>
      <c r="E260" s="28"/>
      <c r="F260" s="25">
        <f>SUM(F261)</f>
        <v>7255506</v>
      </c>
      <c r="G260" s="25">
        <f>SUM(G261)</f>
        <v>7255506</v>
      </c>
    </row>
    <row r="261" spans="1:7" s="1" customFormat="1" ht="30">
      <c r="A261" s="167" t="s">
        <v>235</v>
      </c>
      <c r="B261" s="28" t="s">
        <v>190</v>
      </c>
      <c r="C261" s="28" t="s">
        <v>194</v>
      </c>
      <c r="D261" s="184" t="s">
        <v>376</v>
      </c>
      <c r="E261" s="28"/>
      <c r="F261" s="26">
        <f>SUM(F263)</f>
        <v>7255506</v>
      </c>
      <c r="G261" s="26">
        <f>SUM(G263)</f>
        <v>7255506</v>
      </c>
    </row>
    <row r="262" spans="1:7" s="1" customFormat="1" ht="60">
      <c r="A262" s="167" t="s">
        <v>778</v>
      </c>
      <c r="B262" s="28" t="s">
        <v>190</v>
      </c>
      <c r="C262" s="28" t="s">
        <v>194</v>
      </c>
      <c r="D262" s="184" t="s">
        <v>451</v>
      </c>
      <c r="E262" s="28"/>
      <c r="F262" s="26">
        <f>SUM(F263)</f>
        <v>7255506</v>
      </c>
      <c r="G262" s="26">
        <f>SUM(G263)</f>
        <v>7255506</v>
      </c>
    </row>
    <row r="263" spans="1:7" s="1" customFormat="1" ht="30">
      <c r="A263" s="166" t="s">
        <v>12</v>
      </c>
      <c r="B263" s="28" t="s">
        <v>190</v>
      </c>
      <c r="C263" s="28" t="s">
        <v>194</v>
      </c>
      <c r="D263" s="184" t="s">
        <v>11</v>
      </c>
      <c r="E263" s="28"/>
      <c r="F263" s="26">
        <f>SUM(F264+F266+F270)</f>
        <v>7255506</v>
      </c>
      <c r="G263" s="26">
        <f>SUM(G264+G266+G270)</f>
        <v>7255506</v>
      </c>
    </row>
    <row r="264" spans="1:7" s="1" customFormat="1" ht="45">
      <c r="A264" s="166" t="s">
        <v>163</v>
      </c>
      <c r="B264" s="28" t="s">
        <v>190</v>
      </c>
      <c r="C264" s="28" t="s">
        <v>194</v>
      </c>
      <c r="D264" s="184" t="s">
        <v>13</v>
      </c>
      <c r="E264" s="28"/>
      <c r="F264" s="26">
        <f>SUM(F265)</f>
        <v>76366</v>
      </c>
      <c r="G264" s="26">
        <f>SUM(G265)</f>
        <v>76366</v>
      </c>
    </row>
    <row r="265" spans="1:7" ht="60">
      <c r="A265" s="166" t="s">
        <v>158</v>
      </c>
      <c r="B265" s="28" t="s">
        <v>190</v>
      </c>
      <c r="C265" s="28" t="s">
        <v>194</v>
      </c>
      <c r="D265" s="184" t="s">
        <v>13</v>
      </c>
      <c r="E265" s="28" t="s">
        <v>176</v>
      </c>
      <c r="F265" s="26">
        <v>76366</v>
      </c>
      <c r="G265" s="26">
        <v>76366</v>
      </c>
    </row>
    <row r="266" spans="1:7" ht="30">
      <c r="A266" s="166" t="s">
        <v>253</v>
      </c>
      <c r="B266" s="28" t="s">
        <v>190</v>
      </c>
      <c r="C266" s="28" t="s">
        <v>194</v>
      </c>
      <c r="D266" s="184" t="s">
        <v>14</v>
      </c>
      <c r="E266" s="28"/>
      <c r="F266" s="26">
        <f>SUM(F267:F269)</f>
        <v>7129140</v>
      </c>
      <c r="G266" s="26">
        <f>SUM(G267:G269)</f>
        <v>7129140</v>
      </c>
    </row>
    <row r="267" spans="1:7" ht="60">
      <c r="A267" s="166" t="s">
        <v>248</v>
      </c>
      <c r="B267" s="28" t="s">
        <v>190</v>
      </c>
      <c r="C267" s="28" t="s">
        <v>194</v>
      </c>
      <c r="D267" s="184" t="s">
        <v>454</v>
      </c>
      <c r="E267" s="28" t="s">
        <v>176</v>
      </c>
      <c r="F267" s="26">
        <v>6567020</v>
      </c>
      <c r="G267" s="26">
        <v>6567020</v>
      </c>
    </row>
    <row r="268" spans="1:7" ht="30">
      <c r="A268" s="166" t="s">
        <v>123</v>
      </c>
      <c r="B268" s="28" t="s">
        <v>190</v>
      </c>
      <c r="C268" s="28" t="s">
        <v>194</v>
      </c>
      <c r="D268" s="184" t="s">
        <v>15</v>
      </c>
      <c r="E268" s="28" t="s">
        <v>179</v>
      </c>
      <c r="F268" s="26">
        <v>545400</v>
      </c>
      <c r="G268" s="26">
        <v>545400</v>
      </c>
    </row>
    <row r="269" spans="1:7" ht="15">
      <c r="A269" s="166" t="s">
        <v>181</v>
      </c>
      <c r="B269" s="28" t="s">
        <v>190</v>
      </c>
      <c r="C269" s="28" t="s">
        <v>194</v>
      </c>
      <c r="D269" s="184" t="s">
        <v>15</v>
      </c>
      <c r="E269" s="28" t="s">
        <v>180</v>
      </c>
      <c r="F269" s="26">
        <v>16720</v>
      </c>
      <c r="G269" s="26">
        <v>16720</v>
      </c>
    </row>
    <row r="270" spans="1:7" ht="15">
      <c r="A270" s="167" t="s">
        <v>110</v>
      </c>
      <c r="B270" s="28" t="s">
        <v>190</v>
      </c>
      <c r="C270" s="28" t="s">
        <v>194</v>
      </c>
      <c r="D270" s="184" t="s">
        <v>111</v>
      </c>
      <c r="E270" s="28"/>
      <c r="F270" s="26">
        <f>SUM(F271)</f>
        <v>50000</v>
      </c>
      <c r="G270" s="26">
        <f>SUM(G271)</f>
        <v>50000</v>
      </c>
    </row>
    <row r="271" spans="1:7" s="3" customFormat="1" ht="30">
      <c r="A271" s="166" t="s">
        <v>123</v>
      </c>
      <c r="B271" s="28" t="s">
        <v>190</v>
      </c>
      <c r="C271" s="28" t="s">
        <v>194</v>
      </c>
      <c r="D271" s="184" t="s">
        <v>111</v>
      </c>
      <c r="E271" s="28" t="s">
        <v>179</v>
      </c>
      <c r="F271" s="26">
        <v>50000</v>
      </c>
      <c r="G271" s="26">
        <v>50000</v>
      </c>
    </row>
    <row r="272" spans="1:7" s="3" customFormat="1" ht="15">
      <c r="A272" s="36" t="s">
        <v>195</v>
      </c>
      <c r="B272" s="33" t="s">
        <v>197</v>
      </c>
      <c r="C272" s="33"/>
      <c r="D272" s="186"/>
      <c r="E272" s="28"/>
      <c r="F272" s="25">
        <f>SUM(F273+F292)</f>
        <v>13155859</v>
      </c>
      <c r="G272" s="25">
        <f>SUM(G273+G292)</f>
        <v>13155859</v>
      </c>
    </row>
    <row r="273" spans="1:7" ht="15">
      <c r="A273" s="36" t="s">
        <v>196</v>
      </c>
      <c r="B273" s="33" t="s">
        <v>197</v>
      </c>
      <c r="C273" s="33" t="s">
        <v>173</v>
      </c>
      <c r="D273" s="186"/>
      <c r="E273" s="28"/>
      <c r="F273" s="25">
        <f>SUM(F274)</f>
        <v>11967833</v>
      </c>
      <c r="G273" s="25">
        <f>SUM(G274)</f>
        <v>11967833</v>
      </c>
    </row>
    <row r="274" spans="1:7" ht="30">
      <c r="A274" s="167" t="s">
        <v>394</v>
      </c>
      <c r="B274" s="28" t="s">
        <v>197</v>
      </c>
      <c r="C274" s="28" t="s">
        <v>173</v>
      </c>
      <c r="D274" s="185" t="s">
        <v>395</v>
      </c>
      <c r="E274" s="28"/>
      <c r="F274" s="26">
        <f>SUM(F280+F286+F275)</f>
        <v>11967833</v>
      </c>
      <c r="G274" s="26">
        <f>SUM(G280+G286+G275)</f>
        <v>11967833</v>
      </c>
    </row>
    <row r="275" spans="1:7" ht="30">
      <c r="A275" s="167" t="s">
        <v>75</v>
      </c>
      <c r="B275" s="28" t="s">
        <v>197</v>
      </c>
      <c r="C275" s="28" t="s">
        <v>173</v>
      </c>
      <c r="D275" s="185" t="s">
        <v>74</v>
      </c>
      <c r="E275" s="28"/>
      <c r="F275" s="26">
        <f>SUM(F276)</f>
        <v>744000</v>
      </c>
      <c r="G275" s="26">
        <f>SUM(G276)</f>
        <v>744000</v>
      </c>
    </row>
    <row r="276" spans="1:7" ht="30">
      <c r="A276" s="167" t="s">
        <v>73</v>
      </c>
      <c r="B276" s="28" t="s">
        <v>197</v>
      </c>
      <c r="C276" s="28" t="s">
        <v>173</v>
      </c>
      <c r="D276" s="185" t="s">
        <v>309</v>
      </c>
      <c r="E276" s="28"/>
      <c r="F276" s="26">
        <f>SUM(F277)</f>
        <v>744000</v>
      </c>
      <c r="G276" s="26">
        <f>SUM(G277)</f>
        <v>744000</v>
      </c>
    </row>
    <row r="277" spans="1:7" ht="30">
      <c r="A277" s="166" t="s">
        <v>253</v>
      </c>
      <c r="B277" s="28" t="s">
        <v>197</v>
      </c>
      <c r="C277" s="28" t="s">
        <v>173</v>
      </c>
      <c r="D277" s="185" t="s">
        <v>76</v>
      </c>
      <c r="E277" s="28"/>
      <c r="F277" s="26">
        <f>SUM(F278:F279)</f>
        <v>744000</v>
      </c>
      <c r="G277" s="26">
        <f>SUM(G278:G279)</f>
        <v>744000</v>
      </c>
    </row>
    <row r="278" spans="1:7" ht="60">
      <c r="A278" s="166" t="s">
        <v>248</v>
      </c>
      <c r="B278" s="28" t="s">
        <v>197</v>
      </c>
      <c r="C278" s="28" t="s">
        <v>173</v>
      </c>
      <c r="D278" s="185" t="s">
        <v>76</v>
      </c>
      <c r="E278" s="28" t="s">
        <v>176</v>
      </c>
      <c r="F278" s="26">
        <v>692000</v>
      </c>
      <c r="G278" s="26">
        <v>692000</v>
      </c>
    </row>
    <row r="279" spans="1:7" ht="30">
      <c r="A279" s="166" t="s">
        <v>123</v>
      </c>
      <c r="B279" s="28" t="s">
        <v>197</v>
      </c>
      <c r="C279" s="28" t="s">
        <v>173</v>
      </c>
      <c r="D279" s="185" t="s">
        <v>76</v>
      </c>
      <c r="E279" s="28" t="s">
        <v>179</v>
      </c>
      <c r="F279" s="26">
        <v>52000</v>
      </c>
      <c r="G279" s="26">
        <v>52000</v>
      </c>
    </row>
    <row r="280" spans="1:7" ht="30">
      <c r="A280" s="166" t="s">
        <v>396</v>
      </c>
      <c r="B280" s="28" t="s">
        <v>197</v>
      </c>
      <c r="C280" s="28" t="s">
        <v>173</v>
      </c>
      <c r="D280" s="184" t="s">
        <v>397</v>
      </c>
      <c r="E280" s="28"/>
      <c r="F280" s="26">
        <f>SUM(F281)</f>
        <v>5165250</v>
      </c>
      <c r="G280" s="26">
        <f>SUM(G281)</f>
        <v>5165250</v>
      </c>
    </row>
    <row r="281" spans="1:7" ht="15">
      <c r="A281" s="166" t="s">
        <v>398</v>
      </c>
      <c r="B281" s="28" t="s">
        <v>197</v>
      </c>
      <c r="C281" s="28" t="s">
        <v>173</v>
      </c>
      <c r="D281" s="184" t="s">
        <v>399</v>
      </c>
      <c r="E281" s="28"/>
      <c r="F281" s="26">
        <f>SUM(F282)</f>
        <v>5165250</v>
      </c>
      <c r="G281" s="26">
        <f>SUM(G282)</f>
        <v>5165250</v>
      </c>
    </row>
    <row r="282" spans="1:7" ht="30">
      <c r="A282" s="166" t="s">
        <v>253</v>
      </c>
      <c r="B282" s="28" t="s">
        <v>197</v>
      </c>
      <c r="C282" s="28" t="s">
        <v>173</v>
      </c>
      <c r="D282" s="184" t="s">
        <v>400</v>
      </c>
      <c r="E282" s="28"/>
      <c r="F282" s="26">
        <f>SUM(F283:F285)</f>
        <v>5165250</v>
      </c>
      <c r="G282" s="26">
        <f>SUM(G283:G285)</f>
        <v>5165250</v>
      </c>
    </row>
    <row r="283" spans="1:7" ht="51.75" customHeight="1">
      <c r="A283" s="166" t="s">
        <v>248</v>
      </c>
      <c r="B283" s="28" t="s">
        <v>197</v>
      </c>
      <c r="C283" s="28" t="s">
        <v>173</v>
      </c>
      <c r="D283" s="184" t="s">
        <v>401</v>
      </c>
      <c r="E283" s="28" t="s">
        <v>176</v>
      </c>
      <c r="F283" s="26">
        <v>4118500</v>
      </c>
      <c r="G283" s="26">
        <v>4118500</v>
      </c>
    </row>
    <row r="284" spans="1:7" ht="30">
      <c r="A284" s="166" t="s">
        <v>123</v>
      </c>
      <c r="B284" s="28" t="s">
        <v>197</v>
      </c>
      <c r="C284" s="28" t="s">
        <v>173</v>
      </c>
      <c r="D284" s="184" t="s">
        <v>402</v>
      </c>
      <c r="E284" s="28" t="s">
        <v>179</v>
      </c>
      <c r="F284" s="26">
        <v>970450</v>
      </c>
      <c r="G284" s="26">
        <v>970450</v>
      </c>
    </row>
    <row r="285" spans="1:7" ht="15">
      <c r="A285" s="166" t="s">
        <v>181</v>
      </c>
      <c r="B285" s="28" t="s">
        <v>197</v>
      </c>
      <c r="C285" s="28" t="s">
        <v>173</v>
      </c>
      <c r="D285" s="184" t="s">
        <v>400</v>
      </c>
      <c r="E285" s="28" t="s">
        <v>180</v>
      </c>
      <c r="F285" s="26">
        <v>76300</v>
      </c>
      <c r="G285" s="26">
        <v>76300</v>
      </c>
    </row>
    <row r="286" spans="1:7" ht="45">
      <c r="A286" s="166" t="s">
        <v>403</v>
      </c>
      <c r="B286" s="28" t="s">
        <v>197</v>
      </c>
      <c r="C286" s="28" t="s">
        <v>173</v>
      </c>
      <c r="D286" s="184" t="s">
        <v>404</v>
      </c>
      <c r="E286" s="28"/>
      <c r="F286" s="26">
        <f>SUM(F288)</f>
        <v>6058583</v>
      </c>
      <c r="G286" s="26">
        <f>SUM(G288)</f>
        <v>6058583</v>
      </c>
    </row>
    <row r="287" spans="1:7" ht="30">
      <c r="A287" s="166" t="s">
        <v>405</v>
      </c>
      <c r="B287" s="28" t="s">
        <v>197</v>
      </c>
      <c r="C287" s="28" t="s">
        <v>173</v>
      </c>
      <c r="D287" s="184" t="s">
        <v>406</v>
      </c>
      <c r="E287" s="28"/>
      <c r="F287" s="26">
        <f>SUM(F288)</f>
        <v>6058583</v>
      </c>
      <c r="G287" s="26">
        <f>SUM(G288)</f>
        <v>6058583</v>
      </c>
    </row>
    <row r="288" spans="1:7" ht="30">
      <c r="A288" s="166" t="s">
        <v>253</v>
      </c>
      <c r="B288" s="28" t="s">
        <v>197</v>
      </c>
      <c r="C288" s="28" t="s">
        <v>173</v>
      </c>
      <c r="D288" s="184" t="s">
        <v>407</v>
      </c>
      <c r="E288" s="28"/>
      <c r="F288" s="26">
        <f>SUM(F289:F291)</f>
        <v>6058583</v>
      </c>
      <c r="G288" s="26">
        <f>SUM(G289:G291)</f>
        <v>6058583</v>
      </c>
    </row>
    <row r="289" spans="1:7" ht="51" customHeight="1">
      <c r="A289" s="166" t="s">
        <v>248</v>
      </c>
      <c r="B289" s="28" t="s">
        <v>197</v>
      </c>
      <c r="C289" s="28" t="s">
        <v>173</v>
      </c>
      <c r="D289" s="184" t="s">
        <v>407</v>
      </c>
      <c r="E289" s="28" t="s">
        <v>176</v>
      </c>
      <c r="F289" s="26">
        <v>3997600</v>
      </c>
      <c r="G289" s="26">
        <v>3997600</v>
      </c>
    </row>
    <row r="290" spans="1:7" ht="30">
      <c r="A290" s="166" t="s">
        <v>123</v>
      </c>
      <c r="B290" s="28" t="s">
        <v>197</v>
      </c>
      <c r="C290" s="28" t="s">
        <v>173</v>
      </c>
      <c r="D290" s="184" t="s">
        <v>407</v>
      </c>
      <c r="E290" s="28" t="s">
        <v>179</v>
      </c>
      <c r="F290" s="26">
        <v>1376600</v>
      </c>
      <c r="G290" s="26">
        <v>1376600</v>
      </c>
    </row>
    <row r="291" spans="1:7" ht="15">
      <c r="A291" s="166" t="s">
        <v>181</v>
      </c>
      <c r="B291" s="28" t="s">
        <v>197</v>
      </c>
      <c r="C291" s="28" t="s">
        <v>173</v>
      </c>
      <c r="D291" s="184" t="s">
        <v>408</v>
      </c>
      <c r="E291" s="28" t="s">
        <v>180</v>
      </c>
      <c r="F291" s="26">
        <v>684383</v>
      </c>
      <c r="G291" s="26">
        <v>684383</v>
      </c>
    </row>
    <row r="292" spans="1:7" ht="15">
      <c r="A292" s="36" t="s">
        <v>198</v>
      </c>
      <c r="B292" s="33" t="s">
        <v>197</v>
      </c>
      <c r="C292" s="33" t="s">
        <v>183</v>
      </c>
      <c r="D292" s="186"/>
      <c r="E292" s="28"/>
      <c r="F292" s="25">
        <f>SUM(F293)</f>
        <v>1188026</v>
      </c>
      <c r="G292" s="25">
        <f>SUM(G293)</f>
        <v>1188026</v>
      </c>
    </row>
    <row r="293" spans="1:7" ht="30">
      <c r="A293" s="166" t="s">
        <v>237</v>
      </c>
      <c r="B293" s="28" t="s">
        <v>197</v>
      </c>
      <c r="C293" s="28" t="s">
        <v>183</v>
      </c>
      <c r="D293" s="184" t="s">
        <v>409</v>
      </c>
      <c r="E293" s="28"/>
      <c r="F293" s="26">
        <f>SUM(F294+F298)</f>
        <v>1188026</v>
      </c>
      <c r="G293" s="26">
        <f>SUM(G294+G298)</f>
        <v>1188026</v>
      </c>
    </row>
    <row r="294" spans="1:7" ht="30">
      <c r="A294" s="166" t="s">
        <v>396</v>
      </c>
      <c r="B294" s="28" t="s">
        <v>197</v>
      </c>
      <c r="C294" s="28" t="s">
        <v>183</v>
      </c>
      <c r="D294" s="184" t="s">
        <v>46</v>
      </c>
      <c r="E294" s="28"/>
      <c r="F294" s="26">
        <f aca="true" t="shared" si="18" ref="F294:G296">SUM(F295)</f>
        <v>140000</v>
      </c>
      <c r="G294" s="26">
        <f t="shared" si="18"/>
        <v>140000</v>
      </c>
    </row>
    <row r="295" spans="1:7" ht="120">
      <c r="A295" s="166" t="s">
        <v>48</v>
      </c>
      <c r="B295" s="28" t="s">
        <v>197</v>
      </c>
      <c r="C295" s="28" t="s">
        <v>183</v>
      </c>
      <c r="D295" s="184" t="s">
        <v>47</v>
      </c>
      <c r="E295" s="28"/>
      <c r="F295" s="26">
        <f t="shared" si="18"/>
        <v>140000</v>
      </c>
      <c r="G295" s="26">
        <f t="shared" si="18"/>
        <v>140000</v>
      </c>
    </row>
    <row r="296" spans="1:7" ht="90">
      <c r="A296" s="166" t="s">
        <v>49</v>
      </c>
      <c r="B296" s="28" t="s">
        <v>197</v>
      </c>
      <c r="C296" s="28" t="s">
        <v>183</v>
      </c>
      <c r="D296" s="184" t="s">
        <v>50</v>
      </c>
      <c r="E296" s="28"/>
      <c r="F296" s="26">
        <f t="shared" si="18"/>
        <v>140000</v>
      </c>
      <c r="G296" s="26">
        <f t="shared" si="18"/>
        <v>140000</v>
      </c>
    </row>
    <row r="297" spans="1:7" ht="15">
      <c r="A297" s="166" t="s">
        <v>184</v>
      </c>
      <c r="B297" s="28" t="s">
        <v>197</v>
      </c>
      <c r="C297" s="28" t="s">
        <v>183</v>
      </c>
      <c r="D297" s="184" t="s">
        <v>50</v>
      </c>
      <c r="E297" s="28" t="s">
        <v>242</v>
      </c>
      <c r="F297" s="26">
        <v>140000</v>
      </c>
      <c r="G297" s="26">
        <v>140000</v>
      </c>
    </row>
    <row r="298" spans="1:7" ht="45">
      <c r="A298" s="166" t="s">
        <v>403</v>
      </c>
      <c r="B298" s="28" t="s">
        <v>197</v>
      </c>
      <c r="C298" s="28" t="s">
        <v>183</v>
      </c>
      <c r="D298" s="184" t="s">
        <v>404</v>
      </c>
      <c r="E298" s="28"/>
      <c r="F298" s="26">
        <f>SUM(F299)</f>
        <v>1048026</v>
      </c>
      <c r="G298" s="26">
        <f>SUM(G299)</f>
        <v>1048026</v>
      </c>
    </row>
    <row r="299" spans="1:7" ht="30">
      <c r="A299" s="166" t="s">
        <v>405</v>
      </c>
      <c r="B299" s="28" t="s">
        <v>197</v>
      </c>
      <c r="C299" s="28" t="s">
        <v>183</v>
      </c>
      <c r="D299" s="184" t="s">
        <v>406</v>
      </c>
      <c r="E299" s="28"/>
      <c r="F299" s="26">
        <f>SUM(F300+F302)</f>
        <v>1048026</v>
      </c>
      <c r="G299" s="26">
        <f>SUM(G300+G302)</f>
        <v>1048026</v>
      </c>
    </row>
    <row r="300" spans="1:7" ht="45">
      <c r="A300" s="166" t="s">
        <v>255</v>
      </c>
      <c r="B300" s="28" t="s">
        <v>197</v>
      </c>
      <c r="C300" s="28" t="s">
        <v>183</v>
      </c>
      <c r="D300" s="184" t="s">
        <v>410</v>
      </c>
      <c r="E300" s="28"/>
      <c r="F300" s="26">
        <f>SUM(F301)</f>
        <v>24276</v>
      </c>
      <c r="G300" s="26">
        <f>SUM(G301)</f>
        <v>24276</v>
      </c>
    </row>
    <row r="301" spans="1:7" ht="60.75" customHeight="1">
      <c r="A301" s="166" t="s">
        <v>248</v>
      </c>
      <c r="B301" s="28" t="s">
        <v>197</v>
      </c>
      <c r="C301" s="28" t="s">
        <v>183</v>
      </c>
      <c r="D301" s="184" t="s">
        <v>410</v>
      </c>
      <c r="E301" s="28" t="s">
        <v>176</v>
      </c>
      <c r="F301" s="26">
        <v>24276</v>
      </c>
      <c r="G301" s="26">
        <v>24276</v>
      </c>
    </row>
    <row r="302" spans="1:7" ht="30">
      <c r="A302" s="166" t="s">
        <v>253</v>
      </c>
      <c r="B302" s="28" t="s">
        <v>197</v>
      </c>
      <c r="C302" s="28" t="s">
        <v>183</v>
      </c>
      <c r="D302" s="184" t="s">
        <v>407</v>
      </c>
      <c r="E302" s="28"/>
      <c r="F302" s="26">
        <f>SUM(F303:F305)</f>
        <v>1023750</v>
      </c>
      <c r="G302" s="26">
        <f>SUM(G303:G305)</f>
        <v>1023750</v>
      </c>
    </row>
    <row r="303" spans="1:7" ht="59.25" customHeight="1">
      <c r="A303" s="166" t="s">
        <v>248</v>
      </c>
      <c r="B303" s="28" t="s">
        <v>197</v>
      </c>
      <c r="C303" s="28" t="s">
        <v>183</v>
      </c>
      <c r="D303" s="184" t="s">
        <v>407</v>
      </c>
      <c r="E303" s="28" t="s">
        <v>176</v>
      </c>
      <c r="F303" s="26">
        <v>769000</v>
      </c>
      <c r="G303" s="26">
        <v>769000</v>
      </c>
    </row>
    <row r="304" spans="1:7" ht="30">
      <c r="A304" s="166" t="s">
        <v>123</v>
      </c>
      <c r="B304" s="28" t="s">
        <v>197</v>
      </c>
      <c r="C304" s="28" t="s">
        <v>183</v>
      </c>
      <c r="D304" s="184" t="s">
        <v>407</v>
      </c>
      <c r="E304" s="28" t="s">
        <v>179</v>
      </c>
      <c r="F304" s="26">
        <v>244750</v>
      </c>
      <c r="G304" s="26">
        <v>244750</v>
      </c>
    </row>
    <row r="305" spans="1:7" ht="15">
      <c r="A305" s="166" t="s">
        <v>181</v>
      </c>
      <c r="B305" s="28" t="s">
        <v>197</v>
      </c>
      <c r="C305" s="28" t="s">
        <v>183</v>
      </c>
      <c r="D305" s="184" t="s">
        <v>407</v>
      </c>
      <c r="E305" s="28" t="s">
        <v>180</v>
      </c>
      <c r="F305" s="26">
        <v>10000</v>
      </c>
      <c r="G305" s="26">
        <v>10000</v>
      </c>
    </row>
    <row r="306" spans="1:7" ht="15">
      <c r="A306" s="36" t="s">
        <v>675</v>
      </c>
      <c r="B306" s="33" t="s">
        <v>194</v>
      </c>
      <c r="C306" s="33" t="s">
        <v>240</v>
      </c>
      <c r="D306" s="183"/>
      <c r="E306" s="33"/>
      <c r="F306" s="25">
        <f aca="true" t="shared" si="19" ref="F306:G308">SUM(F307)</f>
        <v>40376</v>
      </c>
      <c r="G306" s="25">
        <f t="shared" si="19"/>
        <v>40376</v>
      </c>
    </row>
    <row r="307" spans="1:7" ht="15">
      <c r="A307" s="166" t="s">
        <v>674</v>
      </c>
      <c r="B307" s="28" t="s">
        <v>194</v>
      </c>
      <c r="C307" s="28" t="s">
        <v>190</v>
      </c>
      <c r="D307" s="184"/>
      <c r="E307" s="28"/>
      <c r="F307" s="26">
        <f t="shared" si="19"/>
        <v>40376</v>
      </c>
      <c r="G307" s="26">
        <f t="shared" si="19"/>
        <v>40376</v>
      </c>
    </row>
    <row r="308" spans="1:7" ht="23.25" customHeight="1">
      <c r="A308" s="172" t="s">
        <v>211</v>
      </c>
      <c r="B308" s="33" t="s">
        <v>194</v>
      </c>
      <c r="C308" s="34" t="s">
        <v>190</v>
      </c>
      <c r="D308" s="186" t="s">
        <v>298</v>
      </c>
      <c r="E308" s="33"/>
      <c r="F308" s="26">
        <f t="shared" si="19"/>
        <v>40376</v>
      </c>
      <c r="G308" s="26">
        <f t="shared" si="19"/>
        <v>40376</v>
      </c>
    </row>
    <row r="309" spans="1:7" ht="15">
      <c r="A309" s="167" t="s">
        <v>212</v>
      </c>
      <c r="B309" s="28" t="s">
        <v>194</v>
      </c>
      <c r="C309" s="27" t="s">
        <v>190</v>
      </c>
      <c r="D309" s="185" t="s">
        <v>323</v>
      </c>
      <c r="E309" s="28"/>
      <c r="F309" s="26">
        <f>SUM(F312+F310)</f>
        <v>40376</v>
      </c>
      <c r="G309" s="26">
        <f>SUM(G312+G310)</f>
        <v>40376</v>
      </c>
    </row>
    <row r="310" spans="1:7" ht="15">
      <c r="A310" s="167" t="s">
        <v>656</v>
      </c>
      <c r="B310" s="33" t="s">
        <v>194</v>
      </c>
      <c r="C310" s="27" t="s">
        <v>190</v>
      </c>
      <c r="D310" s="185" t="s">
        <v>654</v>
      </c>
      <c r="E310" s="28"/>
      <c r="F310" s="26">
        <f>SUM(F311)</f>
        <v>16676</v>
      </c>
      <c r="G310" s="26">
        <f>SUM(G311)</f>
        <v>16676</v>
      </c>
    </row>
    <row r="311" spans="1:7" ht="30">
      <c r="A311" s="166" t="s">
        <v>123</v>
      </c>
      <c r="B311" s="28" t="s">
        <v>194</v>
      </c>
      <c r="C311" s="27" t="s">
        <v>190</v>
      </c>
      <c r="D311" s="185" t="s">
        <v>654</v>
      </c>
      <c r="E311" s="28" t="s">
        <v>179</v>
      </c>
      <c r="F311" s="26">
        <v>16676</v>
      </c>
      <c r="G311" s="26">
        <v>16676</v>
      </c>
    </row>
    <row r="312" spans="1:7" ht="51.75" customHeight="1">
      <c r="A312" s="167" t="s">
        <v>655</v>
      </c>
      <c r="B312" s="28" t="s">
        <v>194</v>
      </c>
      <c r="C312" s="27" t="s">
        <v>190</v>
      </c>
      <c r="D312" s="185" t="s">
        <v>657</v>
      </c>
      <c r="E312" s="28"/>
      <c r="F312" s="26">
        <f>SUM(F313)</f>
        <v>23700</v>
      </c>
      <c r="G312" s="26">
        <f>SUM(G313)</f>
        <v>23700</v>
      </c>
    </row>
    <row r="313" spans="1:7" ht="56.25" customHeight="1">
      <c r="A313" s="166" t="s">
        <v>248</v>
      </c>
      <c r="B313" s="28" t="s">
        <v>194</v>
      </c>
      <c r="C313" s="27" t="s">
        <v>190</v>
      </c>
      <c r="D313" s="185" t="s">
        <v>657</v>
      </c>
      <c r="E313" s="28" t="s">
        <v>176</v>
      </c>
      <c r="F313" s="26">
        <v>23700</v>
      </c>
      <c r="G313" s="26">
        <v>23700</v>
      </c>
    </row>
    <row r="314" spans="1:7" ht="15">
      <c r="A314" s="36" t="s">
        <v>199</v>
      </c>
      <c r="B314" s="32">
        <v>10</v>
      </c>
      <c r="C314" s="32"/>
      <c r="D314" s="186"/>
      <c r="E314" s="28"/>
      <c r="F314" s="25">
        <f>SUM(F315+F320+F362)</f>
        <v>42039128</v>
      </c>
      <c r="G314" s="25">
        <f>SUM(G315+G320+G362)</f>
        <v>42039128</v>
      </c>
    </row>
    <row r="315" spans="1:7" ht="15">
      <c r="A315" s="36" t="s">
        <v>200</v>
      </c>
      <c r="B315" s="32">
        <v>10</v>
      </c>
      <c r="C315" s="33" t="s">
        <v>173</v>
      </c>
      <c r="D315" s="186"/>
      <c r="E315" s="28"/>
      <c r="F315" s="25">
        <f aca="true" t="shared" si="20" ref="F315:G318">SUM(F316)</f>
        <v>250000</v>
      </c>
      <c r="G315" s="25">
        <f t="shared" si="20"/>
        <v>250000</v>
      </c>
    </row>
    <row r="316" spans="1:7" ht="21" customHeight="1">
      <c r="A316" s="172" t="s">
        <v>211</v>
      </c>
      <c r="B316" s="33" t="s">
        <v>159</v>
      </c>
      <c r="C316" s="34" t="s">
        <v>173</v>
      </c>
      <c r="D316" s="186" t="s">
        <v>298</v>
      </c>
      <c r="E316" s="28"/>
      <c r="F316" s="26">
        <f t="shared" si="20"/>
        <v>250000</v>
      </c>
      <c r="G316" s="26">
        <f t="shared" si="20"/>
        <v>250000</v>
      </c>
    </row>
    <row r="317" spans="1:7" ht="15">
      <c r="A317" s="167" t="s">
        <v>212</v>
      </c>
      <c r="B317" s="30">
        <v>10</v>
      </c>
      <c r="C317" s="28" t="s">
        <v>173</v>
      </c>
      <c r="D317" s="185" t="s">
        <v>323</v>
      </c>
      <c r="E317" s="28"/>
      <c r="F317" s="26">
        <f t="shared" si="20"/>
        <v>250000</v>
      </c>
      <c r="G317" s="26">
        <f t="shared" si="20"/>
        <v>250000</v>
      </c>
    </row>
    <row r="318" spans="1:7" ht="30">
      <c r="A318" s="166" t="s">
        <v>229</v>
      </c>
      <c r="B318" s="30">
        <v>10</v>
      </c>
      <c r="C318" s="28" t="s">
        <v>173</v>
      </c>
      <c r="D318" s="185" t="s">
        <v>740</v>
      </c>
      <c r="E318" s="28"/>
      <c r="F318" s="26">
        <f t="shared" si="20"/>
        <v>250000</v>
      </c>
      <c r="G318" s="26">
        <f t="shared" si="20"/>
        <v>250000</v>
      </c>
    </row>
    <row r="319" spans="1:7" ht="15">
      <c r="A319" s="166" t="s">
        <v>202</v>
      </c>
      <c r="B319" s="30">
        <v>10</v>
      </c>
      <c r="C319" s="28" t="s">
        <v>173</v>
      </c>
      <c r="D319" s="185" t="s">
        <v>741</v>
      </c>
      <c r="E319" s="28" t="s">
        <v>201</v>
      </c>
      <c r="F319" s="26">
        <v>250000</v>
      </c>
      <c r="G319" s="26">
        <v>250000</v>
      </c>
    </row>
    <row r="320" spans="1:7" ht="15">
      <c r="A320" s="36" t="s">
        <v>203</v>
      </c>
      <c r="B320" s="32">
        <v>10</v>
      </c>
      <c r="C320" s="33" t="s">
        <v>178</v>
      </c>
      <c r="D320" s="186"/>
      <c r="E320" s="28"/>
      <c r="F320" s="25">
        <f>SUM(F321+F346+F326+F341)</f>
        <v>27826332</v>
      </c>
      <c r="G320" s="25">
        <f>SUM(G321+G346+G326+G341)</f>
        <v>27826332</v>
      </c>
    </row>
    <row r="321" spans="1:7" ht="42.75">
      <c r="A321" s="172" t="s">
        <v>233</v>
      </c>
      <c r="B321" s="32">
        <v>10</v>
      </c>
      <c r="C321" s="33" t="s">
        <v>178</v>
      </c>
      <c r="D321" s="186" t="s">
        <v>416</v>
      </c>
      <c r="E321" s="33"/>
      <c r="F321" s="25">
        <f>SUM(F322)</f>
        <v>740055</v>
      </c>
      <c r="G321" s="25">
        <f>SUM(G322)</f>
        <v>740055</v>
      </c>
    </row>
    <row r="322" spans="1:7" ht="45">
      <c r="A322" s="166" t="s">
        <v>403</v>
      </c>
      <c r="B322" s="30">
        <v>10</v>
      </c>
      <c r="C322" s="28" t="s">
        <v>178</v>
      </c>
      <c r="D322" s="185" t="s">
        <v>404</v>
      </c>
      <c r="E322" s="28"/>
      <c r="F322" s="26">
        <f>SUM(F324)</f>
        <v>740055</v>
      </c>
      <c r="G322" s="26">
        <f>SUM(G324)</f>
        <v>740055</v>
      </c>
    </row>
    <row r="323" spans="1:7" ht="30">
      <c r="A323" s="166" t="s">
        <v>65</v>
      </c>
      <c r="B323" s="30">
        <v>10</v>
      </c>
      <c r="C323" s="28" t="s">
        <v>178</v>
      </c>
      <c r="D323" s="185" t="s">
        <v>417</v>
      </c>
      <c r="E323" s="28"/>
      <c r="F323" s="26">
        <f>SUM(F324)</f>
        <v>740055</v>
      </c>
      <c r="G323" s="26">
        <f>SUM(G324)</f>
        <v>740055</v>
      </c>
    </row>
    <row r="324" spans="1:7" ht="45">
      <c r="A324" s="166" t="s">
        <v>418</v>
      </c>
      <c r="B324" s="30">
        <v>10</v>
      </c>
      <c r="C324" s="28" t="s">
        <v>178</v>
      </c>
      <c r="D324" s="185" t="s">
        <v>419</v>
      </c>
      <c r="E324" s="28"/>
      <c r="F324" s="26">
        <f>SUM(F325)</f>
        <v>740055</v>
      </c>
      <c r="G324" s="26">
        <f>SUM(G325)</f>
        <v>740055</v>
      </c>
    </row>
    <row r="325" spans="1:7" ht="15">
      <c r="A325" s="166" t="s">
        <v>202</v>
      </c>
      <c r="B325" s="30">
        <v>10</v>
      </c>
      <c r="C325" s="28" t="s">
        <v>178</v>
      </c>
      <c r="D325" s="185" t="s">
        <v>420</v>
      </c>
      <c r="E325" s="28" t="s">
        <v>201</v>
      </c>
      <c r="F325" s="26">
        <v>740055</v>
      </c>
      <c r="G325" s="26">
        <v>740055</v>
      </c>
    </row>
    <row r="326" spans="1:7" ht="30">
      <c r="A326" s="167" t="s">
        <v>799</v>
      </c>
      <c r="B326" s="30">
        <v>10</v>
      </c>
      <c r="C326" s="28" t="s">
        <v>178</v>
      </c>
      <c r="D326" s="185" t="s">
        <v>376</v>
      </c>
      <c r="E326" s="28"/>
      <c r="F326" s="26">
        <f>SUM(F327+F336)</f>
        <v>14651849</v>
      </c>
      <c r="G326" s="26">
        <f>SUM(G327+G336)</f>
        <v>14651849</v>
      </c>
    </row>
    <row r="327" spans="1:7" ht="45">
      <c r="A327" s="166" t="s">
        <v>803</v>
      </c>
      <c r="B327" s="30">
        <v>10</v>
      </c>
      <c r="C327" s="28" t="s">
        <v>178</v>
      </c>
      <c r="D327" s="185" t="s">
        <v>377</v>
      </c>
      <c r="E327" s="28"/>
      <c r="F327" s="26">
        <f>SUM(F328+F332)</f>
        <v>14300849</v>
      </c>
      <c r="G327" s="26">
        <f>SUM(G328+G332)</f>
        <v>14300849</v>
      </c>
    </row>
    <row r="328" spans="1:7" ht="30">
      <c r="A328" s="166" t="s">
        <v>436</v>
      </c>
      <c r="B328" s="30">
        <v>10</v>
      </c>
      <c r="C328" s="28" t="s">
        <v>178</v>
      </c>
      <c r="D328" s="185" t="s">
        <v>437</v>
      </c>
      <c r="E328" s="28"/>
      <c r="F328" s="26">
        <f>SUM(F329)</f>
        <v>2321301</v>
      </c>
      <c r="G328" s="26">
        <f>SUM(G329)</f>
        <v>2321301</v>
      </c>
    </row>
    <row r="329" spans="1:7" ht="75" customHeight="1">
      <c r="A329" s="166" t="s">
        <v>439</v>
      </c>
      <c r="B329" s="30">
        <v>10</v>
      </c>
      <c r="C329" s="28" t="s">
        <v>178</v>
      </c>
      <c r="D329" s="185" t="s">
        <v>438</v>
      </c>
      <c r="E329" s="28"/>
      <c r="F329" s="26">
        <f>SUM(F331+F330)</f>
        <v>2321301</v>
      </c>
      <c r="G329" s="26">
        <f>SUM(G331+G330)</f>
        <v>2321301</v>
      </c>
    </row>
    <row r="330" spans="1:7" ht="30">
      <c r="A330" s="166" t="s">
        <v>123</v>
      </c>
      <c r="B330" s="30">
        <v>10</v>
      </c>
      <c r="C330" s="28" t="s">
        <v>178</v>
      </c>
      <c r="D330" s="185" t="s">
        <v>438</v>
      </c>
      <c r="E330" s="28" t="s">
        <v>179</v>
      </c>
      <c r="F330" s="26">
        <v>8195</v>
      </c>
      <c r="G330" s="26">
        <v>8195</v>
      </c>
    </row>
    <row r="331" spans="1:7" ht="15">
      <c r="A331" s="166" t="s">
        <v>202</v>
      </c>
      <c r="B331" s="30">
        <v>10</v>
      </c>
      <c r="C331" s="28" t="s">
        <v>178</v>
      </c>
      <c r="D331" s="185" t="s">
        <v>438</v>
      </c>
      <c r="E331" s="28" t="s">
        <v>201</v>
      </c>
      <c r="F331" s="26">
        <v>2313106</v>
      </c>
      <c r="G331" s="26">
        <v>2313106</v>
      </c>
    </row>
    <row r="332" spans="1:7" ht="30">
      <c r="A332" s="166" t="s">
        <v>103</v>
      </c>
      <c r="B332" s="30">
        <v>10</v>
      </c>
      <c r="C332" s="28" t="s">
        <v>178</v>
      </c>
      <c r="D332" s="185" t="s">
        <v>441</v>
      </c>
      <c r="E332" s="28"/>
      <c r="F332" s="26">
        <f>SUM(F333)</f>
        <v>11979548</v>
      </c>
      <c r="G332" s="26">
        <f>SUM(G333)</f>
        <v>11979548</v>
      </c>
    </row>
    <row r="333" spans="1:7" ht="75" customHeight="1">
      <c r="A333" s="166" t="s">
        <v>439</v>
      </c>
      <c r="B333" s="30">
        <v>10</v>
      </c>
      <c r="C333" s="28" t="s">
        <v>178</v>
      </c>
      <c r="D333" s="185" t="s">
        <v>442</v>
      </c>
      <c r="E333" s="28"/>
      <c r="F333" s="26">
        <f>SUM(F334:F335)</f>
        <v>11979548</v>
      </c>
      <c r="G333" s="26">
        <f>SUM(G334:G335)</f>
        <v>11979548</v>
      </c>
    </row>
    <row r="334" spans="1:7" ht="30">
      <c r="A334" s="166" t="s">
        <v>123</v>
      </c>
      <c r="B334" s="30">
        <v>10</v>
      </c>
      <c r="C334" s="28" t="s">
        <v>178</v>
      </c>
      <c r="D334" s="185" t="s">
        <v>442</v>
      </c>
      <c r="E334" s="28" t="s">
        <v>179</v>
      </c>
      <c r="F334" s="26">
        <v>20995</v>
      </c>
      <c r="G334" s="26">
        <v>20995</v>
      </c>
    </row>
    <row r="335" spans="1:7" ht="15">
      <c r="A335" s="166" t="s">
        <v>202</v>
      </c>
      <c r="B335" s="30">
        <v>10</v>
      </c>
      <c r="C335" s="28" t="s">
        <v>178</v>
      </c>
      <c r="D335" s="185" t="s">
        <v>442</v>
      </c>
      <c r="E335" s="28" t="s">
        <v>201</v>
      </c>
      <c r="F335" s="26">
        <v>11958553</v>
      </c>
      <c r="G335" s="26">
        <v>11958553</v>
      </c>
    </row>
    <row r="336" spans="1:7" ht="74.25" customHeight="1">
      <c r="A336" s="166" t="s">
        <v>785</v>
      </c>
      <c r="B336" s="30">
        <v>10</v>
      </c>
      <c r="C336" s="28" t="s">
        <v>178</v>
      </c>
      <c r="D336" s="185" t="s">
        <v>464</v>
      </c>
      <c r="E336" s="28"/>
      <c r="F336" s="26">
        <f>SUM(F337)</f>
        <v>351000</v>
      </c>
      <c r="G336" s="26">
        <f>SUM(G337)</f>
        <v>351000</v>
      </c>
    </row>
    <row r="337" spans="1:7" ht="30">
      <c r="A337" s="166" t="s">
        <v>723</v>
      </c>
      <c r="B337" s="30">
        <v>10</v>
      </c>
      <c r="C337" s="28" t="s">
        <v>178</v>
      </c>
      <c r="D337" s="185" t="s">
        <v>722</v>
      </c>
      <c r="E337" s="28"/>
      <c r="F337" s="26">
        <f>SUM(F338)</f>
        <v>351000</v>
      </c>
      <c r="G337" s="26">
        <f>SUM(G338)</f>
        <v>351000</v>
      </c>
    </row>
    <row r="338" spans="1:7" ht="75">
      <c r="A338" s="166" t="s">
        <v>725</v>
      </c>
      <c r="B338" s="30">
        <v>10</v>
      </c>
      <c r="C338" s="28" t="s">
        <v>178</v>
      </c>
      <c r="D338" s="185" t="s">
        <v>724</v>
      </c>
      <c r="E338" s="28"/>
      <c r="F338" s="26">
        <f>SUM(F339:F340)</f>
        <v>351000</v>
      </c>
      <c r="G338" s="26">
        <f>SUM(G339:G340)</f>
        <v>351000</v>
      </c>
    </row>
    <row r="339" spans="1:7" ht="30">
      <c r="A339" s="166" t="s">
        <v>123</v>
      </c>
      <c r="B339" s="30">
        <v>10</v>
      </c>
      <c r="C339" s="28" t="s">
        <v>178</v>
      </c>
      <c r="D339" s="185" t="s">
        <v>724</v>
      </c>
      <c r="E339" s="28" t="s">
        <v>179</v>
      </c>
      <c r="F339" s="26">
        <v>1000</v>
      </c>
      <c r="G339" s="26">
        <v>1000</v>
      </c>
    </row>
    <row r="340" spans="1:7" ht="15">
      <c r="A340" s="166" t="s">
        <v>202</v>
      </c>
      <c r="B340" s="30">
        <v>10</v>
      </c>
      <c r="C340" s="28" t="s">
        <v>178</v>
      </c>
      <c r="D340" s="185" t="s">
        <v>724</v>
      </c>
      <c r="E340" s="28" t="s">
        <v>201</v>
      </c>
      <c r="F340" s="26">
        <v>350000</v>
      </c>
      <c r="G340" s="26">
        <v>350000</v>
      </c>
    </row>
    <row r="341" spans="1:7" s="1" customFormat="1" ht="45">
      <c r="A341" s="166" t="s">
        <v>34</v>
      </c>
      <c r="B341" s="30">
        <v>10</v>
      </c>
      <c r="C341" s="28" t="s">
        <v>178</v>
      </c>
      <c r="D341" s="185" t="s">
        <v>29</v>
      </c>
      <c r="E341" s="28"/>
      <c r="F341" s="26">
        <f aca="true" t="shared" si="21" ref="F341:G344">SUM(F342)</f>
        <v>850000</v>
      </c>
      <c r="G341" s="26">
        <f t="shared" si="21"/>
        <v>850000</v>
      </c>
    </row>
    <row r="342" spans="1:7" ht="75">
      <c r="A342" s="166" t="s">
        <v>68</v>
      </c>
      <c r="B342" s="30">
        <v>10</v>
      </c>
      <c r="C342" s="28" t="s">
        <v>178</v>
      </c>
      <c r="D342" s="185" t="s">
        <v>69</v>
      </c>
      <c r="E342" s="28"/>
      <c r="F342" s="26">
        <f t="shared" si="21"/>
        <v>850000</v>
      </c>
      <c r="G342" s="26">
        <f t="shared" si="21"/>
        <v>850000</v>
      </c>
    </row>
    <row r="343" spans="1:7" ht="30">
      <c r="A343" s="166" t="s">
        <v>804</v>
      </c>
      <c r="B343" s="30">
        <v>10</v>
      </c>
      <c r="C343" s="28" t="s">
        <v>178</v>
      </c>
      <c r="D343" s="185" t="s">
        <v>85</v>
      </c>
      <c r="E343" s="28"/>
      <c r="F343" s="26">
        <f t="shared" si="21"/>
        <v>850000</v>
      </c>
      <c r="G343" s="26">
        <f t="shared" si="21"/>
        <v>850000</v>
      </c>
    </row>
    <row r="344" spans="1:7" ht="15">
      <c r="A344" s="166" t="s">
        <v>84</v>
      </c>
      <c r="B344" s="30">
        <v>10</v>
      </c>
      <c r="C344" s="28" t="s">
        <v>178</v>
      </c>
      <c r="D344" s="185" t="s">
        <v>86</v>
      </c>
      <c r="E344" s="28"/>
      <c r="F344" s="26">
        <f t="shared" si="21"/>
        <v>850000</v>
      </c>
      <c r="G344" s="26">
        <f t="shared" si="21"/>
        <v>850000</v>
      </c>
    </row>
    <row r="345" spans="1:7" ht="15">
      <c r="A345" s="166" t="s">
        <v>202</v>
      </c>
      <c r="B345" s="30">
        <v>10</v>
      </c>
      <c r="C345" s="28" t="s">
        <v>178</v>
      </c>
      <c r="D345" s="185" t="s">
        <v>86</v>
      </c>
      <c r="E345" s="28" t="s">
        <v>201</v>
      </c>
      <c r="F345" s="26">
        <v>850000</v>
      </c>
      <c r="G345" s="26">
        <v>850000</v>
      </c>
    </row>
    <row r="346" spans="1:7" ht="28.5">
      <c r="A346" s="172" t="s">
        <v>211</v>
      </c>
      <c r="B346" s="33" t="s">
        <v>159</v>
      </c>
      <c r="C346" s="28" t="s">
        <v>178</v>
      </c>
      <c r="D346" s="186" t="s">
        <v>298</v>
      </c>
      <c r="E346" s="28"/>
      <c r="F346" s="25">
        <f>SUM(F347)</f>
        <v>11584428</v>
      </c>
      <c r="G346" s="25">
        <f>SUM(G347)</f>
        <v>11584428</v>
      </c>
    </row>
    <row r="347" spans="1:7" ht="15">
      <c r="A347" s="167" t="s">
        <v>212</v>
      </c>
      <c r="B347" s="32">
        <v>10</v>
      </c>
      <c r="C347" s="33" t="s">
        <v>178</v>
      </c>
      <c r="D347" s="186" t="s">
        <v>323</v>
      </c>
      <c r="E347" s="33"/>
      <c r="F347" s="25">
        <f>SUM(F353+F356+F359+F350+F348)</f>
        <v>11584428</v>
      </c>
      <c r="G347" s="25">
        <f>SUM(G353+G356+G359+G350+G348)</f>
        <v>11584428</v>
      </c>
    </row>
    <row r="348" spans="1:7" ht="15">
      <c r="A348" s="166" t="s">
        <v>422</v>
      </c>
      <c r="B348" s="30">
        <v>10</v>
      </c>
      <c r="C348" s="28" t="s">
        <v>178</v>
      </c>
      <c r="D348" s="185" t="s">
        <v>750</v>
      </c>
      <c r="E348" s="28"/>
      <c r="F348" s="26">
        <f>SUM(F349)</f>
        <v>2212644</v>
      </c>
      <c r="G348" s="26">
        <f>SUM(G349)</f>
        <v>2212644</v>
      </c>
    </row>
    <row r="349" spans="1:7" ht="15">
      <c r="A349" s="166" t="s">
        <v>202</v>
      </c>
      <c r="B349" s="30">
        <v>10</v>
      </c>
      <c r="C349" s="28" t="s">
        <v>178</v>
      </c>
      <c r="D349" s="185" t="s">
        <v>750</v>
      </c>
      <c r="E349" s="28" t="s">
        <v>201</v>
      </c>
      <c r="F349" s="26">
        <v>2212644</v>
      </c>
      <c r="G349" s="26">
        <v>2212644</v>
      </c>
    </row>
    <row r="350" spans="1:7" ht="30">
      <c r="A350" s="166" t="s">
        <v>230</v>
      </c>
      <c r="B350" s="30">
        <v>10</v>
      </c>
      <c r="C350" s="28" t="s">
        <v>178</v>
      </c>
      <c r="D350" s="185" t="s">
        <v>748</v>
      </c>
      <c r="E350" s="28"/>
      <c r="F350" s="26">
        <f>SUM(F352+F351)</f>
        <v>750440</v>
      </c>
      <c r="G350" s="26">
        <f>SUM(G352+G351)</f>
        <v>750440</v>
      </c>
    </row>
    <row r="351" spans="1:7" ht="30">
      <c r="A351" s="166" t="s">
        <v>123</v>
      </c>
      <c r="B351" s="30">
        <v>10</v>
      </c>
      <c r="C351" s="28" t="s">
        <v>178</v>
      </c>
      <c r="D351" s="185" t="s">
        <v>748</v>
      </c>
      <c r="E351" s="28" t="s">
        <v>179</v>
      </c>
      <c r="F351" s="26">
        <v>20000</v>
      </c>
      <c r="G351" s="26">
        <v>20000</v>
      </c>
    </row>
    <row r="352" spans="1:7" ht="15">
      <c r="A352" s="166" t="s">
        <v>202</v>
      </c>
      <c r="B352" s="30">
        <v>10</v>
      </c>
      <c r="C352" s="28" t="s">
        <v>178</v>
      </c>
      <c r="D352" s="185" t="s">
        <v>749</v>
      </c>
      <c r="E352" s="28" t="s">
        <v>201</v>
      </c>
      <c r="F352" s="26">
        <v>730440</v>
      </c>
      <c r="G352" s="26">
        <v>730440</v>
      </c>
    </row>
    <row r="353" spans="1:7" ht="30">
      <c r="A353" s="166" t="s">
        <v>433</v>
      </c>
      <c r="B353" s="30">
        <v>10</v>
      </c>
      <c r="C353" s="28" t="s">
        <v>178</v>
      </c>
      <c r="D353" s="185" t="s">
        <v>742</v>
      </c>
      <c r="E353" s="28"/>
      <c r="F353" s="26">
        <f>SUM(F355+F354)</f>
        <v>264736</v>
      </c>
      <c r="G353" s="26">
        <f>SUM(G355+G354)</f>
        <v>264736</v>
      </c>
    </row>
    <row r="354" spans="1:7" ht="30">
      <c r="A354" s="166" t="s">
        <v>123</v>
      </c>
      <c r="B354" s="30">
        <v>10</v>
      </c>
      <c r="C354" s="28" t="s">
        <v>178</v>
      </c>
      <c r="D354" s="185" t="s">
        <v>742</v>
      </c>
      <c r="E354" s="28" t="s">
        <v>179</v>
      </c>
      <c r="F354" s="26">
        <v>6200</v>
      </c>
      <c r="G354" s="26">
        <v>6200</v>
      </c>
    </row>
    <row r="355" spans="1:7" ht="15">
      <c r="A355" s="166" t="s">
        <v>202</v>
      </c>
      <c r="B355" s="30">
        <v>10</v>
      </c>
      <c r="C355" s="28" t="s">
        <v>178</v>
      </c>
      <c r="D355" s="185" t="s">
        <v>742</v>
      </c>
      <c r="E355" s="28" t="s">
        <v>201</v>
      </c>
      <c r="F355" s="26">
        <v>258536</v>
      </c>
      <c r="G355" s="26">
        <v>258536</v>
      </c>
    </row>
    <row r="356" spans="1:7" ht="15">
      <c r="A356" s="166" t="s">
        <v>231</v>
      </c>
      <c r="B356" s="30">
        <v>10</v>
      </c>
      <c r="C356" s="28" t="s">
        <v>178</v>
      </c>
      <c r="D356" s="185" t="s">
        <v>743</v>
      </c>
      <c r="E356" s="28"/>
      <c r="F356" s="26">
        <f>SUM(F358+F357)</f>
        <v>6111608</v>
      </c>
      <c r="G356" s="26">
        <f>SUM(G358+G357)</f>
        <v>6111608</v>
      </c>
    </row>
    <row r="357" spans="1:7" ht="30">
      <c r="A357" s="166" t="s">
        <v>123</v>
      </c>
      <c r="B357" s="30">
        <v>10</v>
      </c>
      <c r="C357" s="28" t="s">
        <v>178</v>
      </c>
      <c r="D357" s="185" t="s">
        <v>743</v>
      </c>
      <c r="E357" s="28" t="s">
        <v>179</v>
      </c>
      <c r="F357" s="26">
        <v>130000</v>
      </c>
      <c r="G357" s="26">
        <v>130000</v>
      </c>
    </row>
    <row r="358" spans="1:7" ht="15">
      <c r="A358" s="166" t="s">
        <v>202</v>
      </c>
      <c r="B358" s="30">
        <v>10</v>
      </c>
      <c r="C358" s="28" t="s">
        <v>178</v>
      </c>
      <c r="D358" s="185" t="s">
        <v>744</v>
      </c>
      <c r="E358" s="28" t="s">
        <v>201</v>
      </c>
      <c r="F358" s="26">
        <v>5981608</v>
      </c>
      <c r="G358" s="26">
        <v>5981608</v>
      </c>
    </row>
    <row r="359" spans="1:7" ht="15">
      <c r="A359" s="166" t="s">
        <v>232</v>
      </c>
      <c r="B359" s="30">
        <v>10</v>
      </c>
      <c r="C359" s="28" t="s">
        <v>178</v>
      </c>
      <c r="D359" s="185" t="s">
        <v>745</v>
      </c>
      <c r="E359" s="28"/>
      <c r="F359" s="26">
        <f>SUM(F361+F360)</f>
        <v>2245000</v>
      </c>
      <c r="G359" s="26">
        <f>SUM(G361+G360)</f>
        <v>2245000</v>
      </c>
    </row>
    <row r="360" spans="1:7" ht="30">
      <c r="A360" s="166" t="s">
        <v>123</v>
      </c>
      <c r="B360" s="30">
        <v>10</v>
      </c>
      <c r="C360" s="28" t="s">
        <v>178</v>
      </c>
      <c r="D360" s="185" t="s">
        <v>746</v>
      </c>
      <c r="E360" s="28" t="s">
        <v>179</v>
      </c>
      <c r="F360" s="26">
        <v>45000</v>
      </c>
      <c r="G360" s="26">
        <v>45000</v>
      </c>
    </row>
    <row r="361" spans="1:7" ht="15">
      <c r="A361" s="166" t="s">
        <v>202</v>
      </c>
      <c r="B361" s="30">
        <v>10</v>
      </c>
      <c r="C361" s="28" t="s">
        <v>178</v>
      </c>
      <c r="D361" s="185" t="s">
        <v>747</v>
      </c>
      <c r="E361" s="28" t="s">
        <v>201</v>
      </c>
      <c r="F361" s="26">
        <v>2200000</v>
      </c>
      <c r="G361" s="26">
        <v>2200000</v>
      </c>
    </row>
    <row r="362" spans="1:7" ht="15">
      <c r="A362" s="36" t="s">
        <v>204</v>
      </c>
      <c r="B362" s="32">
        <v>10</v>
      </c>
      <c r="C362" s="33" t="s">
        <v>183</v>
      </c>
      <c r="D362" s="186"/>
      <c r="E362" s="28"/>
      <c r="F362" s="25">
        <f>SUM(F363)</f>
        <v>13962796</v>
      </c>
      <c r="G362" s="25">
        <f>SUM(G363)</f>
        <v>13962796</v>
      </c>
    </row>
    <row r="363" spans="1:7" ht="28.5">
      <c r="A363" s="36" t="s">
        <v>211</v>
      </c>
      <c r="B363" s="33" t="s">
        <v>159</v>
      </c>
      <c r="C363" s="33" t="s">
        <v>183</v>
      </c>
      <c r="D363" s="186" t="s">
        <v>298</v>
      </c>
      <c r="E363" s="28"/>
      <c r="F363" s="25">
        <f>SUM(F364)</f>
        <v>13962796</v>
      </c>
      <c r="G363" s="25">
        <f>SUM(G364)</f>
        <v>13962796</v>
      </c>
    </row>
    <row r="364" spans="1:7" ht="15">
      <c r="A364" s="166" t="s">
        <v>212</v>
      </c>
      <c r="B364" s="30">
        <v>10</v>
      </c>
      <c r="C364" s="28" t="s">
        <v>183</v>
      </c>
      <c r="D364" s="185" t="s">
        <v>323</v>
      </c>
      <c r="E364" s="28"/>
      <c r="F364" s="26">
        <f>SUM(F367+F365)</f>
        <v>13962796</v>
      </c>
      <c r="G364" s="26">
        <f>SUM(G367+G365)</f>
        <v>13962796</v>
      </c>
    </row>
    <row r="365" spans="1:7" ht="15">
      <c r="A365" s="166" t="s">
        <v>164</v>
      </c>
      <c r="B365" s="30">
        <v>10</v>
      </c>
      <c r="C365" s="28" t="s">
        <v>183</v>
      </c>
      <c r="D365" s="185" t="s">
        <v>16</v>
      </c>
      <c r="E365" s="28"/>
      <c r="F365" s="26">
        <f>SUM(F366)</f>
        <v>2231104</v>
      </c>
      <c r="G365" s="26">
        <f>SUM(G366)</f>
        <v>2231104</v>
      </c>
    </row>
    <row r="366" spans="1:7" ht="15">
      <c r="A366" s="166" t="s">
        <v>202</v>
      </c>
      <c r="B366" s="30">
        <v>10</v>
      </c>
      <c r="C366" s="28" t="s">
        <v>183</v>
      </c>
      <c r="D366" s="185" t="s">
        <v>17</v>
      </c>
      <c r="E366" s="28" t="s">
        <v>201</v>
      </c>
      <c r="F366" s="26">
        <v>2231104</v>
      </c>
      <c r="G366" s="26">
        <v>2231104</v>
      </c>
    </row>
    <row r="367" spans="1:7" ht="30">
      <c r="A367" s="166" t="s">
        <v>805</v>
      </c>
      <c r="B367" s="30">
        <v>10</v>
      </c>
      <c r="C367" s="28" t="s">
        <v>183</v>
      </c>
      <c r="D367" s="185" t="s">
        <v>751</v>
      </c>
      <c r="E367" s="28"/>
      <c r="F367" s="26">
        <f>SUM(F368)</f>
        <v>11731692</v>
      </c>
      <c r="G367" s="26">
        <f>SUM(G368)</f>
        <v>11731692</v>
      </c>
    </row>
    <row r="368" spans="1:7" ht="15">
      <c r="A368" s="166" t="s">
        <v>202</v>
      </c>
      <c r="B368" s="30">
        <v>10</v>
      </c>
      <c r="C368" s="28" t="s">
        <v>183</v>
      </c>
      <c r="D368" s="185" t="s">
        <v>752</v>
      </c>
      <c r="E368" s="28" t="s">
        <v>201</v>
      </c>
      <c r="F368" s="26">
        <v>11731692</v>
      </c>
      <c r="G368" s="26">
        <v>11731692</v>
      </c>
    </row>
    <row r="369" spans="1:7" ht="15">
      <c r="A369" s="36" t="s">
        <v>241</v>
      </c>
      <c r="B369" s="32">
        <v>11</v>
      </c>
      <c r="C369" s="33" t="s">
        <v>240</v>
      </c>
      <c r="D369" s="186"/>
      <c r="E369" s="33"/>
      <c r="F369" s="25">
        <f aca="true" t="shared" si="22" ref="F369:G374">SUM(F370)</f>
        <v>170000</v>
      </c>
      <c r="G369" s="25">
        <f t="shared" si="22"/>
        <v>170000</v>
      </c>
    </row>
    <row r="370" spans="1:7" ht="15">
      <c r="A370" s="36" t="s">
        <v>205</v>
      </c>
      <c r="B370" s="32">
        <v>11</v>
      </c>
      <c r="C370" s="33" t="s">
        <v>175</v>
      </c>
      <c r="D370" s="186"/>
      <c r="E370" s="28"/>
      <c r="F370" s="25">
        <f t="shared" si="22"/>
        <v>170000</v>
      </c>
      <c r="G370" s="25">
        <f t="shared" si="22"/>
        <v>170000</v>
      </c>
    </row>
    <row r="371" spans="1:7" ht="45">
      <c r="A371" s="166" t="s">
        <v>387</v>
      </c>
      <c r="B371" s="28" t="s">
        <v>206</v>
      </c>
      <c r="C371" s="28" t="s">
        <v>175</v>
      </c>
      <c r="D371" s="185" t="s">
        <v>388</v>
      </c>
      <c r="E371" s="28"/>
      <c r="F371" s="26">
        <f t="shared" si="22"/>
        <v>170000</v>
      </c>
      <c r="G371" s="26">
        <f t="shared" si="22"/>
        <v>170000</v>
      </c>
    </row>
    <row r="372" spans="1:7" ht="75">
      <c r="A372" s="167" t="s">
        <v>236</v>
      </c>
      <c r="B372" s="28" t="s">
        <v>206</v>
      </c>
      <c r="C372" s="28" t="s">
        <v>175</v>
      </c>
      <c r="D372" s="185" t="s">
        <v>389</v>
      </c>
      <c r="E372" s="28"/>
      <c r="F372" s="26">
        <f t="shared" si="22"/>
        <v>170000</v>
      </c>
      <c r="G372" s="26">
        <f t="shared" si="22"/>
        <v>170000</v>
      </c>
    </row>
    <row r="373" spans="1:7" ht="60">
      <c r="A373" s="167" t="s">
        <v>390</v>
      </c>
      <c r="B373" s="28" t="s">
        <v>206</v>
      </c>
      <c r="C373" s="28" t="s">
        <v>175</v>
      </c>
      <c r="D373" s="185" t="s">
        <v>391</v>
      </c>
      <c r="E373" s="28"/>
      <c r="F373" s="26">
        <f t="shared" si="22"/>
        <v>170000</v>
      </c>
      <c r="G373" s="26">
        <f t="shared" si="22"/>
        <v>170000</v>
      </c>
    </row>
    <row r="374" spans="1:7" ht="45">
      <c r="A374" s="166" t="s">
        <v>392</v>
      </c>
      <c r="B374" s="28" t="s">
        <v>206</v>
      </c>
      <c r="C374" s="28" t="s">
        <v>175</v>
      </c>
      <c r="D374" s="185" t="s">
        <v>393</v>
      </c>
      <c r="E374" s="28"/>
      <c r="F374" s="26">
        <f t="shared" si="22"/>
        <v>170000</v>
      </c>
      <c r="G374" s="26">
        <f t="shared" si="22"/>
        <v>170000</v>
      </c>
    </row>
    <row r="375" spans="1:7" ht="30">
      <c r="A375" s="166" t="s">
        <v>123</v>
      </c>
      <c r="B375" s="28" t="s">
        <v>206</v>
      </c>
      <c r="C375" s="28" t="s">
        <v>175</v>
      </c>
      <c r="D375" s="185" t="s">
        <v>393</v>
      </c>
      <c r="E375" s="28" t="s">
        <v>179</v>
      </c>
      <c r="F375" s="26">
        <v>170000</v>
      </c>
      <c r="G375" s="26">
        <v>170000</v>
      </c>
    </row>
    <row r="376" spans="1:7" ht="57">
      <c r="A376" s="36" t="s">
        <v>207</v>
      </c>
      <c r="B376" s="32">
        <v>14</v>
      </c>
      <c r="C376" s="32"/>
      <c r="D376" s="186"/>
      <c r="E376" s="28"/>
      <c r="F376" s="25">
        <f>SUM(F377+F383)</f>
        <v>8152947</v>
      </c>
      <c r="G376" s="25">
        <f>SUM(G377+G383)</f>
        <v>8152947</v>
      </c>
    </row>
    <row r="377" spans="1:7" ht="42.75">
      <c r="A377" s="36" t="s">
        <v>208</v>
      </c>
      <c r="B377" s="32">
        <v>14</v>
      </c>
      <c r="C377" s="33" t="s">
        <v>173</v>
      </c>
      <c r="D377" s="186"/>
      <c r="E377" s="28"/>
      <c r="F377" s="25">
        <f>SUM(F378)</f>
        <v>7852947</v>
      </c>
      <c r="G377" s="25">
        <f>SUM(G378)</f>
        <v>7852947</v>
      </c>
    </row>
    <row r="378" spans="1:7" ht="30">
      <c r="A378" s="166" t="s">
        <v>101</v>
      </c>
      <c r="B378" s="30">
        <v>14</v>
      </c>
      <c r="C378" s="28" t="s">
        <v>173</v>
      </c>
      <c r="D378" s="185" t="s">
        <v>380</v>
      </c>
      <c r="E378" s="28"/>
      <c r="F378" s="26">
        <f>SUM(F380)</f>
        <v>7852947</v>
      </c>
      <c r="G378" s="26">
        <f>SUM(G380)</f>
        <v>7852947</v>
      </c>
    </row>
    <row r="379" spans="1:7" ht="45">
      <c r="A379" s="166" t="s">
        <v>381</v>
      </c>
      <c r="B379" s="30">
        <v>14</v>
      </c>
      <c r="C379" s="28" t="s">
        <v>173</v>
      </c>
      <c r="D379" s="185" t="s">
        <v>382</v>
      </c>
      <c r="E379" s="28"/>
      <c r="F379" s="26">
        <f aca="true" t="shared" si="23" ref="F379:G381">SUM(F380)</f>
        <v>7852947</v>
      </c>
      <c r="G379" s="26">
        <f t="shared" si="23"/>
        <v>7852947</v>
      </c>
    </row>
    <row r="380" spans="1:7" ht="30">
      <c r="A380" s="166" t="s">
        <v>383</v>
      </c>
      <c r="B380" s="30">
        <v>14</v>
      </c>
      <c r="C380" s="28" t="s">
        <v>173</v>
      </c>
      <c r="D380" s="185" t="s">
        <v>384</v>
      </c>
      <c r="E380" s="28"/>
      <c r="F380" s="26">
        <f t="shared" si="23"/>
        <v>7852947</v>
      </c>
      <c r="G380" s="26">
        <f t="shared" si="23"/>
        <v>7852947</v>
      </c>
    </row>
    <row r="381" spans="1:7" ht="45">
      <c r="A381" s="167" t="s">
        <v>385</v>
      </c>
      <c r="B381" s="30">
        <v>14</v>
      </c>
      <c r="C381" s="28" t="s">
        <v>173</v>
      </c>
      <c r="D381" s="185" t="s">
        <v>386</v>
      </c>
      <c r="E381" s="28"/>
      <c r="F381" s="26">
        <f t="shared" si="23"/>
        <v>7852947</v>
      </c>
      <c r="G381" s="26">
        <f t="shared" si="23"/>
        <v>7852947</v>
      </c>
    </row>
    <row r="382" spans="1:7" ht="15">
      <c r="A382" s="167" t="s">
        <v>184</v>
      </c>
      <c r="B382" s="30">
        <v>14</v>
      </c>
      <c r="C382" s="28" t="s">
        <v>173</v>
      </c>
      <c r="D382" s="185" t="s">
        <v>386</v>
      </c>
      <c r="E382" s="28" t="s">
        <v>242</v>
      </c>
      <c r="F382" s="26">
        <v>7852947</v>
      </c>
      <c r="G382" s="26">
        <v>7852947</v>
      </c>
    </row>
    <row r="383" spans="1:7" ht="15">
      <c r="A383" s="172" t="s">
        <v>258</v>
      </c>
      <c r="B383" s="30">
        <v>14</v>
      </c>
      <c r="C383" s="28" t="s">
        <v>178</v>
      </c>
      <c r="D383" s="185"/>
      <c r="E383" s="28"/>
      <c r="F383" s="25">
        <f aca="true" t="shared" si="24" ref="F383:G386">SUM(F384)</f>
        <v>300000</v>
      </c>
      <c r="G383" s="25">
        <f t="shared" si="24"/>
        <v>300000</v>
      </c>
    </row>
    <row r="384" spans="1:7" ht="30">
      <c r="A384" s="167" t="s">
        <v>186</v>
      </c>
      <c r="B384" s="30">
        <v>14</v>
      </c>
      <c r="C384" s="28" t="s">
        <v>178</v>
      </c>
      <c r="D384" s="185" t="s">
        <v>319</v>
      </c>
      <c r="E384" s="28"/>
      <c r="F384" s="26">
        <f t="shared" si="24"/>
        <v>300000</v>
      </c>
      <c r="G384" s="26">
        <f t="shared" si="24"/>
        <v>300000</v>
      </c>
    </row>
    <row r="385" spans="1:7" ht="30">
      <c r="A385" s="167" t="s">
        <v>262</v>
      </c>
      <c r="B385" s="30">
        <v>14</v>
      </c>
      <c r="C385" s="28" t="s">
        <v>178</v>
      </c>
      <c r="D385" s="185" t="s">
        <v>320</v>
      </c>
      <c r="E385" s="28"/>
      <c r="F385" s="26">
        <f t="shared" si="24"/>
        <v>300000</v>
      </c>
      <c r="G385" s="26">
        <f t="shared" si="24"/>
        <v>300000</v>
      </c>
    </row>
    <row r="386" spans="1:7" ht="30">
      <c r="A386" s="167" t="s">
        <v>156</v>
      </c>
      <c r="B386" s="30">
        <v>14</v>
      </c>
      <c r="C386" s="28" t="s">
        <v>178</v>
      </c>
      <c r="D386" s="185" t="s">
        <v>26</v>
      </c>
      <c r="E386" s="28"/>
      <c r="F386" s="26">
        <f t="shared" si="24"/>
        <v>300000</v>
      </c>
      <c r="G386" s="26">
        <f t="shared" si="24"/>
        <v>300000</v>
      </c>
    </row>
    <row r="387" spans="1:7" ht="15">
      <c r="A387" s="167" t="s">
        <v>184</v>
      </c>
      <c r="B387" s="40">
        <v>14</v>
      </c>
      <c r="C387" s="28" t="s">
        <v>178</v>
      </c>
      <c r="D387" s="190" t="s">
        <v>321</v>
      </c>
      <c r="E387" s="49">
        <v>500</v>
      </c>
      <c r="F387" s="26">
        <v>300000</v>
      </c>
      <c r="G387" s="26">
        <v>300000</v>
      </c>
    </row>
  </sheetData>
  <sheetProtection/>
  <mergeCells count="4">
    <mergeCell ref="B1:F8"/>
    <mergeCell ref="A9:E9"/>
    <mergeCell ref="A10:E10"/>
    <mergeCell ref="A12:F12"/>
  </mergeCells>
  <printOptions/>
  <pageMargins left="0.5118110236220472" right="0.3937007874015748" top="0.7480314960629921" bottom="0.7480314960629921" header="0.31496062992125984" footer="0.31496062992125984"/>
  <pageSetup fitToHeight="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7"/>
  <sheetViews>
    <sheetView view="pageBreakPreview" zoomScale="60" zoomScaleNormal="80" zoomScalePageLayoutView="0" workbookViewId="0" topLeftCell="A1">
      <selection activeCell="A15" sqref="A15"/>
    </sheetView>
  </sheetViews>
  <sheetFormatPr defaultColWidth="9.140625" defaultRowHeight="15"/>
  <cols>
    <col min="1" max="1" width="58.57421875" style="0" customWidth="1"/>
    <col min="2" max="2" width="6.140625" style="0" customWidth="1"/>
    <col min="3" max="3" width="5.140625" style="0" customWidth="1"/>
    <col min="4" max="4" width="4.8515625" style="0" customWidth="1"/>
    <col min="5" max="5" width="15.28125" style="0" customWidth="1"/>
    <col min="6" max="6" width="4.7109375" style="0" customWidth="1"/>
    <col min="7" max="7" width="15.57421875" style="0" customWidth="1"/>
    <col min="8" max="8" width="15.00390625" style="0" customWidth="1"/>
  </cols>
  <sheetData>
    <row r="1" spans="1:7" ht="3.75" customHeight="1">
      <c r="A1" s="9"/>
      <c r="B1" s="199" t="s">
        <v>824</v>
      </c>
      <c r="C1" s="199"/>
      <c r="D1" s="199"/>
      <c r="E1" s="199"/>
      <c r="F1" s="199"/>
      <c r="G1" s="199"/>
    </row>
    <row r="2" spans="1:7" ht="15">
      <c r="A2" s="9"/>
      <c r="B2" s="199"/>
      <c r="C2" s="199"/>
      <c r="D2" s="199"/>
      <c r="E2" s="199"/>
      <c r="F2" s="199"/>
      <c r="G2" s="199"/>
    </row>
    <row r="3" spans="1:7" ht="9.75" customHeight="1">
      <c r="A3" s="9"/>
      <c r="B3" s="199"/>
      <c r="C3" s="199"/>
      <c r="D3" s="199"/>
      <c r="E3" s="199"/>
      <c r="F3" s="199"/>
      <c r="G3" s="199"/>
    </row>
    <row r="4" spans="1:7" ht="15">
      <c r="A4" s="9"/>
      <c r="B4" s="199"/>
      <c r="C4" s="199"/>
      <c r="D4" s="199"/>
      <c r="E4" s="199"/>
      <c r="F4" s="199"/>
      <c r="G4" s="199"/>
    </row>
    <row r="5" spans="1:7" ht="15">
      <c r="A5" s="9"/>
      <c r="B5" s="199"/>
      <c r="C5" s="199"/>
      <c r="D5" s="199"/>
      <c r="E5" s="199"/>
      <c r="F5" s="199"/>
      <c r="G5" s="199"/>
    </row>
    <row r="6" spans="1:7" ht="15">
      <c r="A6" s="9"/>
      <c r="B6" s="199"/>
      <c r="C6" s="199"/>
      <c r="D6" s="199"/>
      <c r="E6" s="199"/>
      <c r="F6" s="199"/>
      <c r="G6" s="199"/>
    </row>
    <row r="7" spans="1:7" ht="75.75" customHeight="1">
      <c r="A7" s="9" t="s">
        <v>239</v>
      </c>
      <c r="B7" s="199"/>
      <c r="C7" s="199"/>
      <c r="D7" s="199"/>
      <c r="E7" s="199"/>
      <c r="F7" s="199"/>
      <c r="G7" s="199"/>
    </row>
    <row r="8" spans="1:7" ht="9" customHeight="1">
      <c r="A8" s="9"/>
      <c r="B8" s="199"/>
      <c r="C8" s="199"/>
      <c r="D8" s="199"/>
      <c r="E8" s="199"/>
      <c r="F8" s="199"/>
      <c r="G8" s="199"/>
    </row>
    <row r="9" spans="1:7" ht="21">
      <c r="A9" s="224" t="s">
        <v>825</v>
      </c>
      <c r="B9" s="224"/>
      <c r="C9" s="225"/>
      <c r="D9" s="225"/>
      <c r="E9" s="225"/>
      <c r="F9" s="225"/>
      <c r="G9" s="226"/>
    </row>
    <row r="10" spans="1:7" ht="18.75" customHeight="1">
      <c r="A10" s="224" t="s">
        <v>826</v>
      </c>
      <c r="B10" s="224"/>
      <c r="C10" s="225"/>
      <c r="D10" s="225"/>
      <c r="E10" s="225"/>
      <c r="F10" s="225"/>
      <c r="G10" s="226"/>
    </row>
    <row r="11" spans="1:7" ht="18.75" customHeight="1">
      <c r="A11" s="224" t="s">
        <v>758</v>
      </c>
      <c r="B11" s="224"/>
      <c r="C11" s="224"/>
      <c r="D11" s="224"/>
      <c r="E11" s="224"/>
      <c r="F11" s="224"/>
      <c r="G11" s="224"/>
    </row>
    <row r="12" spans="1:7" ht="19.5" customHeight="1">
      <c r="A12" s="195"/>
      <c r="B12" s="195"/>
      <c r="C12" s="195"/>
      <c r="D12" s="195"/>
      <c r="E12" s="195"/>
      <c r="F12" s="195"/>
      <c r="G12" s="195"/>
    </row>
    <row r="13" spans="1:8" ht="58.5" customHeight="1">
      <c r="A13" s="48" t="s">
        <v>165</v>
      </c>
      <c r="B13" s="48"/>
      <c r="C13" s="48" t="s">
        <v>166</v>
      </c>
      <c r="D13" s="48" t="s">
        <v>167</v>
      </c>
      <c r="E13" s="48" t="s">
        <v>168</v>
      </c>
      <c r="F13" s="48" t="s">
        <v>169</v>
      </c>
      <c r="G13" s="143" t="s">
        <v>708</v>
      </c>
      <c r="H13" s="144" t="s">
        <v>760</v>
      </c>
    </row>
    <row r="14" spans="1:8" ht="15">
      <c r="A14" s="38" t="s">
        <v>688</v>
      </c>
      <c r="B14" s="33" t="s">
        <v>19</v>
      </c>
      <c r="C14" s="28"/>
      <c r="D14" s="28"/>
      <c r="E14" s="28"/>
      <c r="F14" s="28"/>
      <c r="G14" s="25">
        <f>SUM(G15+G112+G125+G166+G198+G272+G314+G369+G376+G306)</f>
        <v>400283114</v>
      </c>
      <c r="H14" s="25">
        <f>SUM(H15+H112+H125+H166+H198+H272+H314+H369+H376+H306)</f>
        <v>408753856</v>
      </c>
    </row>
    <row r="15" spans="1:8" ht="15">
      <c r="A15" s="38" t="s">
        <v>172</v>
      </c>
      <c r="B15" s="33" t="s">
        <v>19</v>
      </c>
      <c r="C15" s="33" t="s">
        <v>173</v>
      </c>
      <c r="D15" s="33"/>
      <c r="E15" s="33"/>
      <c r="F15" s="33"/>
      <c r="G15" s="25">
        <f>SUM(G16+G21+G27+G53+G63+G58)</f>
        <v>38372697</v>
      </c>
      <c r="H15" s="25">
        <f>SUM(H16+H21+H27+H53+H63+H58)</f>
        <v>38155197</v>
      </c>
    </row>
    <row r="16" spans="1:8" ht="41.25" customHeight="1">
      <c r="A16" s="38" t="s">
        <v>174</v>
      </c>
      <c r="B16" s="28" t="s">
        <v>19</v>
      </c>
      <c r="C16" s="33" t="s">
        <v>173</v>
      </c>
      <c r="D16" s="33" t="s">
        <v>175</v>
      </c>
      <c r="E16" s="33"/>
      <c r="F16" s="33"/>
      <c r="G16" s="25">
        <f aca="true" t="shared" si="0" ref="G16:H19">SUM(G17)</f>
        <v>1259800</v>
      </c>
      <c r="H16" s="25">
        <f t="shared" si="0"/>
        <v>1259800</v>
      </c>
    </row>
    <row r="17" spans="1:8" ht="30">
      <c r="A17" s="35" t="s">
        <v>227</v>
      </c>
      <c r="B17" s="28" t="s">
        <v>19</v>
      </c>
      <c r="C17" s="28" t="s">
        <v>173</v>
      </c>
      <c r="D17" s="28" t="s">
        <v>175</v>
      </c>
      <c r="E17" s="28" t="s">
        <v>270</v>
      </c>
      <c r="F17" s="28"/>
      <c r="G17" s="26">
        <f t="shared" si="0"/>
        <v>1259800</v>
      </c>
      <c r="H17" s="26">
        <f t="shared" si="0"/>
        <v>1259800</v>
      </c>
    </row>
    <row r="18" spans="1:8" ht="15">
      <c r="A18" s="35" t="s">
        <v>228</v>
      </c>
      <c r="B18" s="28" t="s">
        <v>19</v>
      </c>
      <c r="C18" s="28" t="s">
        <v>173</v>
      </c>
      <c r="D18" s="28" t="s">
        <v>175</v>
      </c>
      <c r="E18" s="28" t="s">
        <v>271</v>
      </c>
      <c r="F18" s="28"/>
      <c r="G18" s="26">
        <f t="shared" si="0"/>
        <v>1259800</v>
      </c>
      <c r="H18" s="26">
        <f t="shared" si="0"/>
        <v>1259800</v>
      </c>
    </row>
    <row r="19" spans="1:8" ht="30">
      <c r="A19" s="35" t="s">
        <v>247</v>
      </c>
      <c r="B19" s="28" t="s">
        <v>19</v>
      </c>
      <c r="C19" s="28" t="s">
        <v>173</v>
      </c>
      <c r="D19" s="28" t="s">
        <v>175</v>
      </c>
      <c r="E19" s="28" t="s">
        <v>272</v>
      </c>
      <c r="F19" s="28"/>
      <c r="G19" s="26">
        <f t="shared" si="0"/>
        <v>1259800</v>
      </c>
      <c r="H19" s="26">
        <f t="shared" si="0"/>
        <v>1259800</v>
      </c>
    </row>
    <row r="20" spans="1:8" ht="60">
      <c r="A20" s="35" t="s">
        <v>248</v>
      </c>
      <c r="B20" s="33" t="s">
        <v>19</v>
      </c>
      <c r="C20" s="28" t="s">
        <v>173</v>
      </c>
      <c r="D20" s="28" t="s">
        <v>175</v>
      </c>
      <c r="E20" s="28" t="s">
        <v>272</v>
      </c>
      <c r="F20" s="28" t="s">
        <v>176</v>
      </c>
      <c r="G20" s="26">
        <v>1259800</v>
      </c>
      <c r="H20" s="26">
        <v>1259800</v>
      </c>
    </row>
    <row r="21" spans="1:8" ht="44.25" customHeight="1">
      <c r="A21" s="38" t="s">
        <v>177</v>
      </c>
      <c r="B21" s="28" t="s">
        <v>19</v>
      </c>
      <c r="C21" s="33" t="s">
        <v>173</v>
      </c>
      <c r="D21" s="33" t="s">
        <v>178</v>
      </c>
      <c r="E21" s="33"/>
      <c r="F21" s="33"/>
      <c r="G21" s="25">
        <f>SUM(,G22)</f>
        <v>1030000</v>
      </c>
      <c r="H21" s="25">
        <f>SUM(,H22)</f>
        <v>1030000</v>
      </c>
    </row>
    <row r="22" spans="1:8" ht="30">
      <c r="A22" s="52" t="s">
        <v>106</v>
      </c>
      <c r="B22" s="28" t="s">
        <v>19</v>
      </c>
      <c r="C22" s="28" t="s">
        <v>173</v>
      </c>
      <c r="D22" s="28" t="s">
        <v>178</v>
      </c>
      <c r="E22" s="28" t="s">
        <v>273</v>
      </c>
      <c r="F22" s="28"/>
      <c r="G22" s="26">
        <f>SUM(G23)</f>
        <v>1030000</v>
      </c>
      <c r="H22" s="26">
        <f>SUM(H23)</f>
        <v>1030000</v>
      </c>
    </row>
    <row r="23" spans="1:8" ht="15">
      <c r="A23" s="35" t="s">
        <v>261</v>
      </c>
      <c r="B23" s="28" t="s">
        <v>19</v>
      </c>
      <c r="C23" s="28" t="s">
        <v>173</v>
      </c>
      <c r="D23" s="28" t="s">
        <v>178</v>
      </c>
      <c r="E23" s="28" t="s">
        <v>274</v>
      </c>
      <c r="F23" s="28"/>
      <c r="G23" s="26">
        <f>SUM(G24)</f>
        <v>1030000</v>
      </c>
      <c r="H23" s="26">
        <f>SUM(H24)</f>
        <v>1030000</v>
      </c>
    </row>
    <row r="24" spans="1:8" ht="30">
      <c r="A24" s="35" t="s">
        <v>247</v>
      </c>
      <c r="B24" s="28" t="s">
        <v>19</v>
      </c>
      <c r="C24" s="28" t="s">
        <v>173</v>
      </c>
      <c r="D24" s="28" t="s">
        <v>178</v>
      </c>
      <c r="E24" s="28" t="s">
        <v>275</v>
      </c>
      <c r="F24" s="28"/>
      <c r="G24" s="26">
        <f>SUM(G25:G26,)</f>
        <v>1030000</v>
      </c>
      <c r="H24" s="26">
        <f>SUM(H25:H26,)</f>
        <v>1030000</v>
      </c>
    </row>
    <row r="25" spans="1:8" ht="60">
      <c r="A25" s="35" t="s">
        <v>248</v>
      </c>
      <c r="B25" s="28" t="s">
        <v>19</v>
      </c>
      <c r="C25" s="28" t="s">
        <v>173</v>
      </c>
      <c r="D25" s="28" t="s">
        <v>178</v>
      </c>
      <c r="E25" s="28" t="s">
        <v>275</v>
      </c>
      <c r="F25" s="28" t="s">
        <v>176</v>
      </c>
      <c r="G25" s="26">
        <v>898500</v>
      </c>
      <c r="H25" s="26">
        <v>898500</v>
      </c>
    </row>
    <row r="26" spans="1:8" ht="30">
      <c r="A26" s="35" t="s">
        <v>123</v>
      </c>
      <c r="B26" s="33" t="s">
        <v>19</v>
      </c>
      <c r="C26" s="28" t="s">
        <v>173</v>
      </c>
      <c r="D26" s="28" t="s">
        <v>178</v>
      </c>
      <c r="E26" s="28" t="s">
        <v>275</v>
      </c>
      <c r="F26" s="28" t="s">
        <v>179</v>
      </c>
      <c r="G26" s="26">
        <v>131500</v>
      </c>
      <c r="H26" s="26">
        <v>131500</v>
      </c>
    </row>
    <row r="27" spans="1:8" ht="57">
      <c r="A27" s="38" t="s">
        <v>182</v>
      </c>
      <c r="B27" s="33" t="s">
        <v>19</v>
      </c>
      <c r="C27" s="33" t="s">
        <v>173</v>
      </c>
      <c r="D27" s="33" t="s">
        <v>183</v>
      </c>
      <c r="E27" s="33"/>
      <c r="F27" s="33"/>
      <c r="G27" s="25">
        <f>SUM(G33+G39+G28)</f>
        <v>20386285</v>
      </c>
      <c r="H27" s="25">
        <f>SUM(H33+H39+H28)</f>
        <v>20386285</v>
      </c>
    </row>
    <row r="28" spans="1:8" ht="28.5">
      <c r="A28" s="38" t="s">
        <v>375</v>
      </c>
      <c r="B28" s="27" t="s">
        <v>19</v>
      </c>
      <c r="C28" s="33" t="s">
        <v>173</v>
      </c>
      <c r="D28" s="33" t="s">
        <v>183</v>
      </c>
      <c r="E28" s="33" t="s">
        <v>359</v>
      </c>
      <c r="F28" s="33"/>
      <c r="G28" s="25">
        <f aca="true" t="shared" si="1" ref="G28:H30">SUM(G29)</f>
        <v>237000</v>
      </c>
      <c r="H28" s="25">
        <f t="shared" si="1"/>
        <v>0</v>
      </c>
    </row>
    <row r="29" spans="1:8" ht="45">
      <c r="A29" s="35" t="s">
        <v>370</v>
      </c>
      <c r="B29" s="27" t="s">
        <v>19</v>
      </c>
      <c r="C29" s="28" t="s">
        <v>173</v>
      </c>
      <c r="D29" s="27" t="s">
        <v>183</v>
      </c>
      <c r="E29" s="30" t="s">
        <v>371</v>
      </c>
      <c r="F29" s="28"/>
      <c r="G29" s="26">
        <f t="shared" si="1"/>
        <v>237000</v>
      </c>
      <c r="H29" s="26">
        <f t="shared" si="1"/>
        <v>0</v>
      </c>
    </row>
    <row r="30" spans="1:8" ht="75">
      <c r="A30" s="35" t="s">
        <v>372</v>
      </c>
      <c r="B30" s="27" t="s">
        <v>19</v>
      </c>
      <c r="C30" s="28" t="s">
        <v>173</v>
      </c>
      <c r="D30" s="27" t="s">
        <v>183</v>
      </c>
      <c r="E30" s="30" t="s">
        <v>373</v>
      </c>
      <c r="F30" s="28"/>
      <c r="G30" s="26">
        <f t="shared" si="1"/>
        <v>237000</v>
      </c>
      <c r="H30" s="26">
        <f t="shared" si="1"/>
        <v>0</v>
      </c>
    </row>
    <row r="31" spans="1:8" ht="30">
      <c r="A31" s="39" t="s">
        <v>209</v>
      </c>
      <c r="B31" s="27" t="s">
        <v>19</v>
      </c>
      <c r="C31" s="28" t="s">
        <v>173</v>
      </c>
      <c r="D31" s="28" t="s">
        <v>183</v>
      </c>
      <c r="E31" s="30" t="s">
        <v>374</v>
      </c>
      <c r="F31" s="28"/>
      <c r="G31" s="26">
        <f>SUM(G32:G32)</f>
        <v>237000</v>
      </c>
      <c r="H31" s="26">
        <f>SUM(H32:H32)</f>
        <v>0</v>
      </c>
    </row>
    <row r="32" spans="1:8" ht="60">
      <c r="A32" s="35" t="s">
        <v>248</v>
      </c>
      <c r="B32" s="28" t="s">
        <v>19</v>
      </c>
      <c r="C32" s="28" t="s">
        <v>173</v>
      </c>
      <c r="D32" s="28" t="s">
        <v>183</v>
      </c>
      <c r="E32" s="30" t="s">
        <v>374</v>
      </c>
      <c r="F32" s="28" t="s">
        <v>176</v>
      </c>
      <c r="G32" s="26">
        <v>237000</v>
      </c>
      <c r="H32" s="26">
        <v>0</v>
      </c>
    </row>
    <row r="33" spans="1:8" ht="28.5">
      <c r="A33" s="221" t="s">
        <v>121</v>
      </c>
      <c r="B33" s="28" t="s">
        <v>19</v>
      </c>
      <c r="C33" s="33" t="s">
        <v>173</v>
      </c>
      <c r="D33" s="33" t="s">
        <v>183</v>
      </c>
      <c r="E33" s="33" t="s">
        <v>295</v>
      </c>
      <c r="F33" s="33"/>
      <c r="G33" s="25">
        <f>SUM(G34)</f>
        <v>17353000</v>
      </c>
      <c r="H33" s="25">
        <f>SUM(H34)</f>
        <v>17353000</v>
      </c>
    </row>
    <row r="34" spans="1:8" ht="34.5" customHeight="1">
      <c r="A34" s="52" t="s">
        <v>122</v>
      </c>
      <c r="B34" s="28" t="s">
        <v>19</v>
      </c>
      <c r="C34" s="28" t="s">
        <v>173</v>
      </c>
      <c r="D34" s="28" t="s">
        <v>183</v>
      </c>
      <c r="E34" s="28" t="s">
        <v>296</v>
      </c>
      <c r="F34" s="28"/>
      <c r="G34" s="26">
        <f>SUM(G35,)</f>
        <v>17353000</v>
      </c>
      <c r="H34" s="26">
        <f>SUM(H35,)</f>
        <v>17353000</v>
      </c>
    </row>
    <row r="35" spans="1:8" ht="30">
      <c r="A35" s="35" t="s">
        <v>247</v>
      </c>
      <c r="B35" s="28" t="s">
        <v>19</v>
      </c>
      <c r="C35" s="28" t="s">
        <v>173</v>
      </c>
      <c r="D35" s="28" t="s">
        <v>183</v>
      </c>
      <c r="E35" s="28" t="s">
        <v>297</v>
      </c>
      <c r="F35" s="28"/>
      <c r="G35" s="26">
        <f>SUM(G36:G38)</f>
        <v>17353000</v>
      </c>
      <c r="H35" s="26">
        <f>SUM(H36:H38)</f>
        <v>17353000</v>
      </c>
    </row>
    <row r="36" spans="1:8" ht="60">
      <c r="A36" s="35" t="s">
        <v>248</v>
      </c>
      <c r="B36" s="28" t="s">
        <v>19</v>
      </c>
      <c r="C36" s="28" t="s">
        <v>173</v>
      </c>
      <c r="D36" s="28" t="s">
        <v>183</v>
      </c>
      <c r="E36" s="28" t="s">
        <v>297</v>
      </c>
      <c r="F36" s="28" t="s">
        <v>176</v>
      </c>
      <c r="G36" s="26">
        <v>15903000</v>
      </c>
      <c r="H36" s="26">
        <v>15903000</v>
      </c>
    </row>
    <row r="37" spans="1:8" ht="30">
      <c r="A37" s="35" t="s">
        <v>123</v>
      </c>
      <c r="B37" s="28" t="s">
        <v>19</v>
      </c>
      <c r="C37" s="28" t="s">
        <v>173</v>
      </c>
      <c r="D37" s="28" t="s">
        <v>183</v>
      </c>
      <c r="E37" s="28" t="s">
        <v>297</v>
      </c>
      <c r="F37" s="28" t="s">
        <v>179</v>
      </c>
      <c r="G37" s="26">
        <v>1383000</v>
      </c>
      <c r="H37" s="26">
        <v>1383000</v>
      </c>
    </row>
    <row r="38" spans="1:8" ht="15">
      <c r="A38" s="35" t="s">
        <v>181</v>
      </c>
      <c r="B38" s="28" t="s">
        <v>19</v>
      </c>
      <c r="C38" s="28" t="s">
        <v>173</v>
      </c>
      <c r="D38" s="28" t="s">
        <v>183</v>
      </c>
      <c r="E38" s="28" t="s">
        <v>297</v>
      </c>
      <c r="F38" s="28" t="s">
        <v>180</v>
      </c>
      <c r="G38" s="26">
        <v>67000</v>
      </c>
      <c r="H38" s="26">
        <v>67000</v>
      </c>
    </row>
    <row r="39" spans="1:8" ht="28.5">
      <c r="A39" s="38" t="s">
        <v>211</v>
      </c>
      <c r="B39" s="28" t="s">
        <v>19</v>
      </c>
      <c r="C39" s="33" t="s">
        <v>173</v>
      </c>
      <c r="D39" s="33" t="s">
        <v>183</v>
      </c>
      <c r="E39" s="32" t="s">
        <v>298</v>
      </c>
      <c r="F39" s="33"/>
      <c r="G39" s="25">
        <f aca="true" t="shared" si="2" ref="G39:H41">SUM(G40)</f>
        <v>2796285</v>
      </c>
      <c r="H39" s="25">
        <f t="shared" si="2"/>
        <v>3033285</v>
      </c>
    </row>
    <row r="40" spans="1:8" ht="15">
      <c r="A40" s="35" t="s">
        <v>212</v>
      </c>
      <c r="B40" s="33" t="s">
        <v>19</v>
      </c>
      <c r="C40" s="28" t="s">
        <v>173</v>
      </c>
      <c r="D40" s="28" t="s">
        <v>183</v>
      </c>
      <c r="E40" s="30" t="s">
        <v>299</v>
      </c>
      <c r="F40" s="28"/>
      <c r="G40" s="26">
        <f>SUM(G41+G43+G45+G47+G51+G49)</f>
        <v>2796285</v>
      </c>
      <c r="H40" s="26">
        <f>SUM(H41+H43+H45+H47+H51+H49)</f>
        <v>3033285</v>
      </c>
    </row>
    <row r="41" spans="1:8" ht="45">
      <c r="A41" s="39" t="s">
        <v>161</v>
      </c>
      <c r="B41" s="28" t="s">
        <v>19</v>
      </c>
      <c r="C41" s="28" t="s">
        <v>173</v>
      </c>
      <c r="D41" s="28" t="s">
        <v>183</v>
      </c>
      <c r="E41" s="30" t="s">
        <v>300</v>
      </c>
      <c r="F41" s="28"/>
      <c r="G41" s="26">
        <f t="shared" si="2"/>
        <v>237000</v>
      </c>
      <c r="H41" s="26">
        <f t="shared" si="2"/>
        <v>237000</v>
      </c>
    </row>
    <row r="42" spans="1:8" ht="60">
      <c r="A42" s="35" t="s">
        <v>248</v>
      </c>
      <c r="B42" s="28" t="s">
        <v>19</v>
      </c>
      <c r="C42" s="28" t="s">
        <v>173</v>
      </c>
      <c r="D42" s="28" t="s">
        <v>183</v>
      </c>
      <c r="E42" s="30" t="s">
        <v>301</v>
      </c>
      <c r="F42" s="28" t="s">
        <v>176</v>
      </c>
      <c r="G42" s="26">
        <v>237000</v>
      </c>
      <c r="H42" s="26">
        <v>237000</v>
      </c>
    </row>
    <row r="43" spans="1:8" ht="45">
      <c r="A43" s="35" t="s">
        <v>256</v>
      </c>
      <c r="B43" s="28" t="s">
        <v>19</v>
      </c>
      <c r="C43" s="27" t="s">
        <v>173</v>
      </c>
      <c r="D43" s="28" t="s">
        <v>183</v>
      </c>
      <c r="E43" s="30" t="s">
        <v>734</v>
      </c>
      <c r="F43" s="28"/>
      <c r="G43" s="26">
        <f>SUM(G44:G44)</f>
        <v>1422000</v>
      </c>
      <c r="H43" s="26">
        <f>SUM(H44:H44)</f>
        <v>1422000</v>
      </c>
    </row>
    <row r="44" spans="1:8" ht="60">
      <c r="A44" s="35" t="s">
        <v>248</v>
      </c>
      <c r="B44" s="28" t="s">
        <v>19</v>
      </c>
      <c r="C44" s="27" t="s">
        <v>173</v>
      </c>
      <c r="D44" s="28" t="s">
        <v>183</v>
      </c>
      <c r="E44" s="30" t="s">
        <v>734</v>
      </c>
      <c r="F44" s="28" t="s">
        <v>176</v>
      </c>
      <c r="G44" s="26">
        <v>1422000</v>
      </c>
      <c r="H44" s="26">
        <v>1422000</v>
      </c>
    </row>
    <row r="45" spans="1:8" ht="45">
      <c r="A45" s="35" t="s">
        <v>249</v>
      </c>
      <c r="B45" s="28" t="s">
        <v>19</v>
      </c>
      <c r="C45" s="28" t="s">
        <v>173</v>
      </c>
      <c r="D45" s="28" t="s">
        <v>183</v>
      </c>
      <c r="E45" s="30" t="s">
        <v>735</v>
      </c>
      <c r="F45" s="28"/>
      <c r="G45" s="26">
        <f>SUM(G46:G46)</f>
        <v>711000</v>
      </c>
      <c r="H45" s="26">
        <f>SUM(H46:H46)</f>
        <v>711000</v>
      </c>
    </row>
    <row r="46" spans="1:8" ht="60">
      <c r="A46" s="35" t="s">
        <v>248</v>
      </c>
      <c r="B46" s="28" t="s">
        <v>19</v>
      </c>
      <c r="C46" s="28" t="s">
        <v>173</v>
      </c>
      <c r="D46" s="28" t="s">
        <v>183</v>
      </c>
      <c r="E46" s="30" t="s">
        <v>736</v>
      </c>
      <c r="F46" s="28" t="s">
        <v>176</v>
      </c>
      <c r="G46" s="26">
        <v>711000</v>
      </c>
      <c r="H46" s="26">
        <v>711000</v>
      </c>
    </row>
    <row r="47" spans="1:8" ht="45">
      <c r="A47" s="35" t="s">
        <v>222</v>
      </c>
      <c r="B47" s="33" t="s">
        <v>19</v>
      </c>
      <c r="C47" s="28" t="s">
        <v>173</v>
      </c>
      <c r="D47" s="28" t="s">
        <v>183</v>
      </c>
      <c r="E47" s="30" t="s">
        <v>737</v>
      </c>
      <c r="F47" s="28"/>
      <c r="G47" s="26">
        <f>SUM(G48)</f>
        <v>237000</v>
      </c>
      <c r="H47" s="26">
        <f>SUM(H48)</f>
        <v>237000</v>
      </c>
    </row>
    <row r="48" spans="1:8" ht="60">
      <c r="A48" s="35" t="s">
        <v>248</v>
      </c>
      <c r="B48" s="28" t="s">
        <v>19</v>
      </c>
      <c r="C48" s="28" t="s">
        <v>173</v>
      </c>
      <c r="D48" s="28" t="s">
        <v>183</v>
      </c>
      <c r="E48" s="30" t="s">
        <v>737</v>
      </c>
      <c r="F48" s="28" t="s">
        <v>176</v>
      </c>
      <c r="G48" s="26">
        <v>237000</v>
      </c>
      <c r="H48" s="26">
        <v>237000</v>
      </c>
    </row>
    <row r="49" spans="1:8" ht="30">
      <c r="A49" s="39" t="s">
        <v>209</v>
      </c>
      <c r="B49" s="28" t="s">
        <v>19</v>
      </c>
      <c r="C49" s="28" t="s">
        <v>173</v>
      </c>
      <c r="D49" s="28" t="s">
        <v>183</v>
      </c>
      <c r="E49" s="30" t="s">
        <v>755</v>
      </c>
      <c r="F49" s="28"/>
      <c r="G49" s="26">
        <v>0</v>
      </c>
      <c r="H49" s="26">
        <f>SUM(H50)</f>
        <v>237000</v>
      </c>
    </row>
    <row r="50" spans="1:8" ht="60">
      <c r="A50" s="35" t="s">
        <v>248</v>
      </c>
      <c r="B50" s="28" t="s">
        <v>19</v>
      </c>
      <c r="C50" s="28" t="s">
        <v>173</v>
      </c>
      <c r="D50" s="28" t="s">
        <v>183</v>
      </c>
      <c r="E50" s="30" t="s">
        <v>755</v>
      </c>
      <c r="F50" s="28" t="s">
        <v>176</v>
      </c>
      <c r="G50" s="26">
        <v>0</v>
      </c>
      <c r="H50" s="26">
        <v>237000</v>
      </c>
    </row>
    <row r="51" spans="1:8" ht="30">
      <c r="A51" s="39" t="s">
        <v>162</v>
      </c>
      <c r="B51" s="28" t="s">
        <v>19</v>
      </c>
      <c r="C51" s="28" t="s">
        <v>173</v>
      </c>
      <c r="D51" s="28" t="s">
        <v>183</v>
      </c>
      <c r="E51" s="28" t="s">
        <v>293</v>
      </c>
      <c r="F51" s="28"/>
      <c r="G51" s="26">
        <f>SUM(G52:G52)</f>
        <v>189285</v>
      </c>
      <c r="H51" s="26">
        <f>SUM(H52:H52)</f>
        <v>189285</v>
      </c>
    </row>
    <row r="52" spans="1:8" ht="60">
      <c r="A52" s="35" t="s">
        <v>248</v>
      </c>
      <c r="B52" s="33" t="s">
        <v>19</v>
      </c>
      <c r="C52" s="28" t="s">
        <v>173</v>
      </c>
      <c r="D52" s="28" t="s">
        <v>183</v>
      </c>
      <c r="E52" s="28" t="s">
        <v>294</v>
      </c>
      <c r="F52" s="28" t="s">
        <v>176</v>
      </c>
      <c r="G52" s="26">
        <v>189285</v>
      </c>
      <c r="H52" s="26">
        <v>189285</v>
      </c>
    </row>
    <row r="53" spans="1:8" ht="42.75">
      <c r="A53" s="38" t="s">
        <v>244</v>
      </c>
      <c r="B53" s="28" t="s">
        <v>19</v>
      </c>
      <c r="C53" s="33" t="s">
        <v>173</v>
      </c>
      <c r="D53" s="33" t="s">
        <v>243</v>
      </c>
      <c r="E53" s="33"/>
      <c r="F53" s="33"/>
      <c r="G53" s="25">
        <f aca="true" t="shared" si="3" ref="G53:H56">SUM(G54)</f>
        <v>584000</v>
      </c>
      <c r="H53" s="25">
        <f t="shared" si="3"/>
        <v>584000</v>
      </c>
    </row>
    <row r="54" spans="1:8" ht="30">
      <c r="A54" s="39" t="s">
        <v>215</v>
      </c>
      <c r="B54" s="28" t="s">
        <v>19</v>
      </c>
      <c r="C54" s="28" t="s">
        <v>173</v>
      </c>
      <c r="D54" s="28" t="s">
        <v>243</v>
      </c>
      <c r="E54" s="28" t="s">
        <v>302</v>
      </c>
      <c r="F54" s="28"/>
      <c r="G54" s="26">
        <f t="shared" si="3"/>
        <v>584000</v>
      </c>
      <c r="H54" s="26">
        <f t="shared" si="3"/>
        <v>584000</v>
      </c>
    </row>
    <row r="55" spans="1:8" ht="30">
      <c r="A55" s="39" t="s">
        <v>216</v>
      </c>
      <c r="B55" s="28" t="s">
        <v>19</v>
      </c>
      <c r="C55" s="28" t="s">
        <v>173</v>
      </c>
      <c r="D55" s="28" t="s">
        <v>243</v>
      </c>
      <c r="E55" s="28" t="s">
        <v>303</v>
      </c>
      <c r="F55" s="28"/>
      <c r="G55" s="26">
        <f t="shared" si="3"/>
        <v>584000</v>
      </c>
      <c r="H55" s="26">
        <f t="shared" si="3"/>
        <v>584000</v>
      </c>
    </row>
    <row r="56" spans="1:8" ht="30">
      <c r="A56" s="35" t="s">
        <v>247</v>
      </c>
      <c r="B56" s="28" t="s">
        <v>19</v>
      </c>
      <c r="C56" s="28" t="s">
        <v>173</v>
      </c>
      <c r="D56" s="28" t="s">
        <v>243</v>
      </c>
      <c r="E56" s="28" t="s">
        <v>304</v>
      </c>
      <c r="F56" s="28"/>
      <c r="G56" s="26">
        <f t="shared" si="3"/>
        <v>584000</v>
      </c>
      <c r="H56" s="26">
        <f t="shared" si="3"/>
        <v>584000</v>
      </c>
    </row>
    <row r="57" spans="1:8" ht="60">
      <c r="A57" s="35" t="s">
        <v>248</v>
      </c>
      <c r="B57" s="28" t="s">
        <v>19</v>
      </c>
      <c r="C57" s="28" t="s">
        <v>217</v>
      </c>
      <c r="D57" s="28" t="s">
        <v>218</v>
      </c>
      <c r="E57" s="28" t="s">
        <v>304</v>
      </c>
      <c r="F57" s="28" t="s">
        <v>176</v>
      </c>
      <c r="G57" s="26">
        <v>584000</v>
      </c>
      <c r="H57" s="26">
        <v>584000</v>
      </c>
    </row>
    <row r="58" spans="1:8" ht="15">
      <c r="A58" s="38" t="s">
        <v>251</v>
      </c>
      <c r="B58" s="33" t="s">
        <v>19</v>
      </c>
      <c r="C58" s="33" t="s">
        <v>173</v>
      </c>
      <c r="D58" s="32">
        <v>11</v>
      </c>
      <c r="E58" s="32"/>
      <c r="F58" s="28"/>
      <c r="G58" s="25">
        <f aca="true" t="shared" si="4" ref="G58:H61">SUM(G59)</f>
        <v>500000</v>
      </c>
      <c r="H58" s="25">
        <f t="shared" si="4"/>
        <v>500000</v>
      </c>
    </row>
    <row r="59" spans="1:8" ht="15">
      <c r="A59" s="35" t="s">
        <v>250</v>
      </c>
      <c r="B59" s="28" t="s">
        <v>19</v>
      </c>
      <c r="C59" s="28" t="s">
        <v>173</v>
      </c>
      <c r="D59" s="30">
        <v>11</v>
      </c>
      <c r="E59" s="30" t="s">
        <v>305</v>
      </c>
      <c r="F59" s="28"/>
      <c r="G59" s="26">
        <f t="shared" si="4"/>
        <v>500000</v>
      </c>
      <c r="H59" s="26">
        <f t="shared" si="4"/>
        <v>500000</v>
      </c>
    </row>
    <row r="60" spans="1:8" ht="15">
      <c r="A60" s="35" t="s">
        <v>251</v>
      </c>
      <c r="B60" s="28" t="s">
        <v>19</v>
      </c>
      <c r="C60" s="28" t="s">
        <v>173</v>
      </c>
      <c r="D60" s="30">
        <v>11</v>
      </c>
      <c r="E60" s="30" t="s">
        <v>306</v>
      </c>
      <c r="F60" s="28"/>
      <c r="G60" s="26">
        <f t="shared" si="4"/>
        <v>500000</v>
      </c>
      <c r="H60" s="26">
        <f t="shared" si="4"/>
        <v>500000</v>
      </c>
    </row>
    <row r="61" spans="1:8" ht="15">
      <c r="A61" s="35" t="s">
        <v>157</v>
      </c>
      <c r="B61" s="28" t="s">
        <v>19</v>
      </c>
      <c r="C61" s="28" t="s">
        <v>173</v>
      </c>
      <c r="D61" s="30">
        <v>11</v>
      </c>
      <c r="E61" s="30" t="s">
        <v>307</v>
      </c>
      <c r="F61" s="28"/>
      <c r="G61" s="26">
        <f t="shared" si="4"/>
        <v>500000</v>
      </c>
      <c r="H61" s="26">
        <f t="shared" si="4"/>
        <v>500000</v>
      </c>
    </row>
    <row r="62" spans="1:8" ht="15">
      <c r="A62" s="35" t="s">
        <v>181</v>
      </c>
      <c r="B62" s="33" t="s">
        <v>19</v>
      </c>
      <c r="C62" s="28" t="s">
        <v>173</v>
      </c>
      <c r="D62" s="30">
        <v>11</v>
      </c>
      <c r="E62" s="30" t="s">
        <v>307</v>
      </c>
      <c r="F62" s="28" t="s">
        <v>180</v>
      </c>
      <c r="G62" s="26">
        <v>500000</v>
      </c>
      <c r="H62" s="26">
        <v>500000</v>
      </c>
    </row>
    <row r="63" spans="1:8" ht="15">
      <c r="A63" s="38" t="s">
        <v>185</v>
      </c>
      <c r="B63" s="28" t="s">
        <v>19</v>
      </c>
      <c r="C63" s="33" t="s">
        <v>173</v>
      </c>
      <c r="D63" s="32">
        <v>13</v>
      </c>
      <c r="E63" s="32"/>
      <c r="F63" s="28"/>
      <c r="G63" s="25">
        <f>SUM(G90+G97+G106+G85+G72+G64)</f>
        <v>14612612</v>
      </c>
      <c r="H63" s="25">
        <f>SUM(H90+H97+H106+H85+H72+H64)</f>
        <v>14395112</v>
      </c>
    </row>
    <row r="64" spans="1:8" ht="57">
      <c r="A64" s="38" t="s">
        <v>764</v>
      </c>
      <c r="B64" s="28" t="s">
        <v>19</v>
      </c>
      <c r="C64" s="33" t="s">
        <v>173</v>
      </c>
      <c r="D64" s="33" t="s">
        <v>689</v>
      </c>
      <c r="E64" s="33" t="s">
        <v>338</v>
      </c>
      <c r="F64" s="33"/>
      <c r="G64" s="25">
        <f>SUM(G65)</f>
        <v>153000</v>
      </c>
      <c r="H64" s="25">
        <f>SUM(H65)</f>
        <v>153000</v>
      </c>
    </row>
    <row r="65" spans="1:8" ht="75" customHeight="1">
      <c r="A65" s="35" t="s">
        <v>787</v>
      </c>
      <c r="B65" s="28" t="s">
        <v>19</v>
      </c>
      <c r="C65" s="28" t="s">
        <v>173</v>
      </c>
      <c r="D65" s="28" t="s">
        <v>689</v>
      </c>
      <c r="E65" s="28" t="s">
        <v>726</v>
      </c>
      <c r="F65" s="28"/>
      <c r="G65" s="26">
        <f>SUM(G66+G69)</f>
        <v>153000</v>
      </c>
      <c r="H65" s="26">
        <f>SUM(H66+H69)</f>
        <v>153000</v>
      </c>
    </row>
    <row r="66" spans="1:8" ht="30">
      <c r="A66" s="35" t="s">
        <v>729</v>
      </c>
      <c r="B66" s="28" t="s">
        <v>19</v>
      </c>
      <c r="C66" s="28" t="s">
        <v>173</v>
      </c>
      <c r="D66" s="28" t="s">
        <v>689</v>
      </c>
      <c r="E66" s="28" t="s">
        <v>727</v>
      </c>
      <c r="F66" s="28"/>
      <c r="G66" s="26">
        <f>SUM(G67)</f>
        <v>45000</v>
      </c>
      <c r="H66" s="26">
        <f>SUM(H67)</f>
        <v>45000</v>
      </c>
    </row>
    <row r="67" spans="1:8" ht="30">
      <c r="A67" s="35" t="s">
        <v>730</v>
      </c>
      <c r="B67" s="28" t="s">
        <v>19</v>
      </c>
      <c r="C67" s="28" t="s">
        <v>173</v>
      </c>
      <c r="D67" s="28" t="s">
        <v>689</v>
      </c>
      <c r="E67" s="28" t="s">
        <v>728</v>
      </c>
      <c r="F67" s="28"/>
      <c r="G67" s="26">
        <f>SUM(G68)</f>
        <v>45000</v>
      </c>
      <c r="H67" s="26">
        <f>SUM(H68)</f>
        <v>45000</v>
      </c>
    </row>
    <row r="68" spans="1:8" ht="30">
      <c r="A68" s="35" t="s">
        <v>123</v>
      </c>
      <c r="B68" s="28" t="s">
        <v>19</v>
      </c>
      <c r="C68" s="28" t="s">
        <v>173</v>
      </c>
      <c r="D68" s="28" t="s">
        <v>689</v>
      </c>
      <c r="E68" s="28" t="s">
        <v>728</v>
      </c>
      <c r="F68" s="28" t="s">
        <v>179</v>
      </c>
      <c r="G68" s="26">
        <v>45000</v>
      </c>
      <c r="H68" s="26">
        <v>45000</v>
      </c>
    </row>
    <row r="69" spans="1:8" ht="45">
      <c r="A69" s="35" t="s">
        <v>732</v>
      </c>
      <c r="B69" s="28" t="s">
        <v>19</v>
      </c>
      <c r="C69" s="28" t="s">
        <v>173</v>
      </c>
      <c r="D69" s="28" t="s">
        <v>689</v>
      </c>
      <c r="E69" s="28" t="s">
        <v>731</v>
      </c>
      <c r="F69" s="28"/>
      <c r="G69" s="26">
        <f>SUM(G70)</f>
        <v>108000</v>
      </c>
      <c r="H69" s="26">
        <f>SUM(H70)</f>
        <v>108000</v>
      </c>
    </row>
    <row r="70" spans="1:8" ht="30">
      <c r="A70" s="35" t="s">
        <v>730</v>
      </c>
      <c r="B70" s="28" t="s">
        <v>19</v>
      </c>
      <c r="C70" s="28" t="s">
        <v>173</v>
      </c>
      <c r="D70" s="28" t="s">
        <v>689</v>
      </c>
      <c r="E70" s="28" t="s">
        <v>733</v>
      </c>
      <c r="F70" s="28"/>
      <c r="G70" s="26">
        <f>SUM(G71)</f>
        <v>108000</v>
      </c>
      <c r="H70" s="26">
        <f>SUM(H71)</f>
        <v>108000</v>
      </c>
    </row>
    <row r="71" spans="1:8" ht="30">
      <c r="A71" s="35" t="s">
        <v>123</v>
      </c>
      <c r="B71" s="28" t="s">
        <v>19</v>
      </c>
      <c r="C71" s="28" t="s">
        <v>173</v>
      </c>
      <c r="D71" s="28" t="s">
        <v>689</v>
      </c>
      <c r="E71" s="28" t="s">
        <v>733</v>
      </c>
      <c r="F71" s="28" t="s">
        <v>179</v>
      </c>
      <c r="G71" s="26">
        <v>108000</v>
      </c>
      <c r="H71" s="26">
        <v>108000</v>
      </c>
    </row>
    <row r="72" spans="1:8" ht="45.75" customHeight="1">
      <c r="A72" s="154" t="s">
        <v>136</v>
      </c>
      <c r="B72" s="28" t="s">
        <v>19</v>
      </c>
      <c r="C72" s="33" t="s">
        <v>173</v>
      </c>
      <c r="D72" s="32">
        <v>13</v>
      </c>
      <c r="E72" s="32" t="s">
        <v>137</v>
      </c>
      <c r="F72" s="33"/>
      <c r="G72" s="25">
        <f>SUM(G73+G78+G81)</f>
        <v>67500</v>
      </c>
      <c r="H72" s="25">
        <f>SUM(H73+H78+H81)</f>
        <v>0</v>
      </c>
    </row>
    <row r="73" spans="1:8" ht="60">
      <c r="A73" s="31" t="s">
        <v>765</v>
      </c>
      <c r="B73" s="28" t="s">
        <v>19</v>
      </c>
      <c r="C73" s="28" t="s">
        <v>173</v>
      </c>
      <c r="D73" s="30">
        <v>13</v>
      </c>
      <c r="E73" s="30" t="s">
        <v>141</v>
      </c>
      <c r="F73" s="28"/>
      <c r="G73" s="26">
        <f aca="true" t="shared" si="5" ref="G73:H75">SUM(G74)</f>
        <v>1500</v>
      </c>
      <c r="H73" s="26">
        <f t="shared" si="5"/>
        <v>0</v>
      </c>
    </row>
    <row r="74" spans="1:8" ht="60">
      <c r="A74" s="31" t="s">
        <v>466</v>
      </c>
      <c r="B74" s="28" t="s">
        <v>19</v>
      </c>
      <c r="C74" s="28" t="s">
        <v>173</v>
      </c>
      <c r="D74" s="30">
        <v>13</v>
      </c>
      <c r="E74" s="30" t="s">
        <v>142</v>
      </c>
      <c r="F74" s="28"/>
      <c r="G74" s="26">
        <f t="shared" si="5"/>
        <v>1500</v>
      </c>
      <c r="H74" s="26">
        <f t="shared" si="5"/>
        <v>0</v>
      </c>
    </row>
    <row r="75" spans="1:8" ht="30">
      <c r="A75" s="158" t="s">
        <v>146</v>
      </c>
      <c r="B75" s="28" t="s">
        <v>19</v>
      </c>
      <c r="C75" s="28" t="s">
        <v>173</v>
      </c>
      <c r="D75" s="30">
        <v>13</v>
      </c>
      <c r="E75" s="30" t="s">
        <v>143</v>
      </c>
      <c r="F75" s="28"/>
      <c r="G75" s="26">
        <f t="shared" si="5"/>
        <v>1500</v>
      </c>
      <c r="H75" s="26">
        <f t="shared" si="5"/>
        <v>0</v>
      </c>
    </row>
    <row r="76" spans="1:8" ht="30">
      <c r="A76" s="35" t="s">
        <v>123</v>
      </c>
      <c r="B76" s="28" t="s">
        <v>19</v>
      </c>
      <c r="C76" s="28" t="s">
        <v>173</v>
      </c>
      <c r="D76" s="30">
        <v>13</v>
      </c>
      <c r="E76" s="30" t="s">
        <v>143</v>
      </c>
      <c r="F76" s="28" t="s">
        <v>179</v>
      </c>
      <c r="G76" s="26">
        <v>1500</v>
      </c>
      <c r="H76" s="26"/>
    </row>
    <row r="77" spans="1:8" ht="81" customHeight="1">
      <c r="A77" s="145" t="s">
        <v>468</v>
      </c>
      <c r="B77" s="28" t="s">
        <v>19</v>
      </c>
      <c r="C77" s="146" t="s">
        <v>173</v>
      </c>
      <c r="D77" s="147">
        <v>13</v>
      </c>
      <c r="E77" s="147" t="s">
        <v>139</v>
      </c>
      <c r="F77" s="146"/>
      <c r="G77" s="26">
        <f aca="true" t="shared" si="6" ref="G77:H79">SUM(G78)</f>
        <v>61000</v>
      </c>
      <c r="H77" s="26">
        <f t="shared" si="6"/>
        <v>0</v>
      </c>
    </row>
    <row r="78" spans="1:8" ht="47.25">
      <c r="A78" s="145" t="s">
        <v>467</v>
      </c>
      <c r="B78" s="28" t="s">
        <v>19</v>
      </c>
      <c r="C78" s="28" t="s">
        <v>173</v>
      </c>
      <c r="D78" s="30">
        <v>13</v>
      </c>
      <c r="E78" s="30" t="s">
        <v>153</v>
      </c>
      <c r="F78" s="28"/>
      <c r="G78" s="26">
        <f t="shared" si="6"/>
        <v>61000</v>
      </c>
      <c r="H78" s="26">
        <f t="shared" si="6"/>
        <v>0</v>
      </c>
    </row>
    <row r="79" spans="1:8" ht="33.75" customHeight="1">
      <c r="A79" s="158" t="s">
        <v>146</v>
      </c>
      <c r="B79" s="28" t="s">
        <v>19</v>
      </c>
      <c r="C79" s="28" t="s">
        <v>173</v>
      </c>
      <c r="D79" s="30">
        <v>13</v>
      </c>
      <c r="E79" s="30" t="s">
        <v>140</v>
      </c>
      <c r="F79" s="28"/>
      <c r="G79" s="26">
        <f t="shared" si="6"/>
        <v>61000</v>
      </c>
      <c r="H79" s="26">
        <f t="shared" si="6"/>
        <v>0</v>
      </c>
    </row>
    <row r="80" spans="1:8" ht="30">
      <c r="A80" s="35" t="s">
        <v>123</v>
      </c>
      <c r="B80" s="28" t="s">
        <v>19</v>
      </c>
      <c r="C80" s="28" t="s">
        <v>173</v>
      </c>
      <c r="D80" s="30">
        <v>13</v>
      </c>
      <c r="E80" s="30" t="s">
        <v>140</v>
      </c>
      <c r="F80" s="28" t="s">
        <v>179</v>
      </c>
      <c r="G80" s="26">
        <v>61000</v>
      </c>
      <c r="H80" s="26"/>
    </row>
    <row r="81" spans="1:8" ht="45">
      <c r="A81" s="52" t="s">
        <v>152</v>
      </c>
      <c r="B81" s="28" t="s">
        <v>19</v>
      </c>
      <c r="C81" s="28" t="s">
        <v>173</v>
      </c>
      <c r="D81" s="30">
        <v>13</v>
      </c>
      <c r="E81" s="30" t="s">
        <v>147</v>
      </c>
      <c r="F81" s="28"/>
      <c r="G81" s="26">
        <f aca="true" t="shared" si="7" ref="G81:H83">SUM(G82)</f>
        <v>5000</v>
      </c>
      <c r="H81" s="26">
        <f t="shared" si="7"/>
        <v>0</v>
      </c>
    </row>
    <row r="82" spans="1:8" ht="46.5" customHeight="1">
      <c r="A82" s="52" t="s">
        <v>151</v>
      </c>
      <c r="B82" s="28" t="s">
        <v>19</v>
      </c>
      <c r="C82" s="28" t="s">
        <v>173</v>
      </c>
      <c r="D82" s="30">
        <v>13</v>
      </c>
      <c r="E82" s="30" t="s">
        <v>148</v>
      </c>
      <c r="F82" s="28"/>
      <c r="G82" s="26">
        <f t="shared" si="7"/>
        <v>5000</v>
      </c>
      <c r="H82" s="26">
        <f t="shared" si="7"/>
        <v>0</v>
      </c>
    </row>
    <row r="83" spans="1:8" ht="30">
      <c r="A83" s="158" t="s">
        <v>150</v>
      </c>
      <c r="B83" s="28" t="s">
        <v>19</v>
      </c>
      <c r="C83" s="28" t="s">
        <v>173</v>
      </c>
      <c r="D83" s="30">
        <v>13</v>
      </c>
      <c r="E83" s="30" t="s">
        <v>149</v>
      </c>
      <c r="F83" s="28"/>
      <c r="G83" s="26">
        <f t="shared" si="7"/>
        <v>5000</v>
      </c>
      <c r="H83" s="26">
        <f t="shared" si="7"/>
        <v>0</v>
      </c>
    </row>
    <row r="84" spans="1:8" ht="30">
      <c r="A84" s="35" t="s">
        <v>123</v>
      </c>
      <c r="B84" s="28" t="s">
        <v>19</v>
      </c>
      <c r="C84" s="28" t="s">
        <v>173</v>
      </c>
      <c r="D84" s="30">
        <v>13</v>
      </c>
      <c r="E84" s="30" t="s">
        <v>149</v>
      </c>
      <c r="F84" s="28" t="s">
        <v>179</v>
      </c>
      <c r="G84" s="26">
        <v>5000</v>
      </c>
      <c r="H84" s="26"/>
    </row>
    <row r="85" spans="1:8" ht="28.5">
      <c r="A85" s="38" t="s">
        <v>718</v>
      </c>
      <c r="B85" s="28" t="s">
        <v>19</v>
      </c>
      <c r="C85" s="33" t="s">
        <v>173</v>
      </c>
      <c r="D85" s="32">
        <v>13</v>
      </c>
      <c r="E85" s="32" t="s">
        <v>359</v>
      </c>
      <c r="F85" s="33"/>
      <c r="G85" s="25">
        <f>SUM(G86)</f>
        <v>150000</v>
      </c>
      <c r="H85" s="25">
        <f>SUM(H86)</f>
        <v>0</v>
      </c>
    </row>
    <row r="86" spans="1:8" ht="63.75" customHeight="1">
      <c r="A86" s="39" t="s">
        <v>717</v>
      </c>
      <c r="B86" s="28" t="s">
        <v>19</v>
      </c>
      <c r="C86" s="28" t="s">
        <v>217</v>
      </c>
      <c r="D86" s="30">
        <v>13</v>
      </c>
      <c r="E86" s="30" t="s">
        <v>714</v>
      </c>
      <c r="F86" s="28"/>
      <c r="G86" s="26">
        <f>SUM(G88)</f>
        <v>150000</v>
      </c>
      <c r="H86" s="26">
        <f>SUM(H88)</f>
        <v>0</v>
      </c>
    </row>
    <row r="87" spans="1:8" ht="30">
      <c r="A87" s="39" t="s">
        <v>318</v>
      </c>
      <c r="B87" s="28" t="s">
        <v>19</v>
      </c>
      <c r="C87" s="28" t="s">
        <v>173</v>
      </c>
      <c r="D87" s="30">
        <v>13</v>
      </c>
      <c r="E87" s="30" t="s">
        <v>715</v>
      </c>
      <c r="F87" s="28"/>
      <c r="G87" s="26">
        <f>SUM(G88)</f>
        <v>150000</v>
      </c>
      <c r="H87" s="26">
        <f>SUM(H88)</f>
        <v>0</v>
      </c>
    </row>
    <row r="88" spans="1:8" ht="30">
      <c r="A88" s="39" t="s">
        <v>210</v>
      </c>
      <c r="B88" s="28" t="s">
        <v>19</v>
      </c>
      <c r="C88" s="28" t="s">
        <v>173</v>
      </c>
      <c r="D88" s="30">
        <v>13</v>
      </c>
      <c r="E88" s="30" t="s">
        <v>716</v>
      </c>
      <c r="F88" s="28"/>
      <c r="G88" s="26">
        <f>SUM(G89)</f>
        <v>150000</v>
      </c>
      <c r="H88" s="26">
        <f>SUM(H89)</f>
        <v>0</v>
      </c>
    </row>
    <row r="89" spans="1:8" ht="60">
      <c r="A89" s="35" t="s">
        <v>248</v>
      </c>
      <c r="B89" s="28" t="s">
        <v>19</v>
      </c>
      <c r="C89" s="28" t="s">
        <v>173</v>
      </c>
      <c r="D89" s="30">
        <v>13</v>
      </c>
      <c r="E89" s="30" t="s">
        <v>716</v>
      </c>
      <c r="F89" s="28" t="s">
        <v>176</v>
      </c>
      <c r="G89" s="26">
        <v>150000</v>
      </c>
      <c r="H89" s="26">
        <v>0</v>
      </c>
    </row>
    <row r="90" spans="1:8" ht="28.5">
      <c r="A90" s="46" t="s">
        <v>186</v>
      </c>
      <c r="B90" s="28" t="s">
        <v>19</v>
      </c>
      <c r="C90" s="33" t="s">
        <v>173</v>
      </c>
      <c r="D90" s="32">
        <v>13</v>
      </c>
      <c r="E90" s="32" t="s">
        <v>319</v>
      </c>
      <c r="F90" s="33"/>
      <c r="G90" s="25">
        <f>SUM(G91)</f>
        <v>492600</v>
      </c>
      <c r="H90" s="25">
        <f>SUM(H91)</f>
        <v>492600</v>
      </c>
    </row>
    <row r="91" spans="1:8" ht="15">
      <c r="A91" s="39" t="s">
        <v>260</v>
      </c>
      <c r="B91" s="28" t="s">
        <v>19</v>
      </c>
      <c r="C91" s="28" t="s">
        <v>173</v>
      </c>
      <c r="D91" s="30">
        <v>13</v>
      </c>
      <c r="E91" s="30" t="s">
        <v>320</v>
      </c>
      <c r="F91" s="28"/>
      <c r="G91" s="26">
        <f>SUM(G92+G95)</f>
        <v>492600</v>
      </c>
      <c r="H91" s="26">
        <f>SUM(H92+H95)</f>
        <v>492600</v>
      </c>
    </row>
    <row r="92" spans="1:8" ht="30">
      <c r="A92" s="35" t="s">
        <v>156</v>
      </c>
      <c r="B92" s="28" t="s">
        <v>19</v>
      </c>
      <c r="C92" s="28" t="s">
        <v>217</v>
      </c>
      <c r="D92" s="30">
        <v>13</v>
      </c>
      <c r="E92" s="30" t="s">
        <v>321</v>
      </c>
      <c r="F92" s="28"/>
      <c r="G92" s="26">
        <f>SUM(G93:G94)</f>
        <v>372600</v>
      </c>
      <c r="H92" s="26">
        <f>SUM(H93:H94)</f>
        <v>372600</v>
      </c>
    </row>
    <row r="93" spans="1:8" ht="30">
      <c r="A93" s="35" t="s">
        <v>123</v>
      </c>
      <c r="B93" s="28" t="s">
        <v>19</v>
      </c>
      <c r="C93" s="28" t="s">
        <v>173</v>
      </c>
      <c r="D93" s="30">
        <v>13</v>
      </c>
      <c r="E93" s="30" t="s">
        <v>321</v>
      </c>
      <c r="F93" s="28" t="s">
        <v>179</v>
      </c>
      <c r="G93" s="26">
        <v>220000</v>
      </c>
      <c r="H93" s="26">
        <v>220000</v>
      </c>
    </row>
    <row r="94" spans="1:8" ht="15">
      <c r="A94" s="35" t="s">
        <v>181</v>
      </c>
      <c r="B94" s="28" t="s">
        <v>19</v>
      </c>
      <c r="C94" s="28" t="s">
        <v>173</v>
      </c>
      <c r="D94" s="30">
        <v>13</v>
      </c>
      <c r="E94" s="30" t="s">
        <v>321</v>
      </c>
      <c r="F94" s="28" t="s">
        <v>180</v>
      </c>
      <c r="G94" s="26">
        <v>152600</v>
      </c>
      <c r="H94" s="26">
        <v>152600</v>
      </c>
    </row>
    <row r="95" spans="1:8" ht="30">
      <c r="A95" s="35" t="s">
        <v>105</v>
      </c>
      <c r="B95" s="28" t="s">
        <v>19</v>
      </c>
      <c r="C95" s="28" t="s">
        <v>173</v>
      </c>
      <c r="D95" s="30">
        <v>13</v>
      </c>
      <c r="E95" s="30" t="s">
        <v>104</v>
      </c>
      <c r="F95" s="28"/>
      <c r="G95" s="26">
        <f>SUM(G96)</f>
        <v>120000</v>
      </c>
      <c r="H95" s="26">
        <f>SUM(H96)</f>
        <v>120000</v>
      </c>
    </row>
    <row r="96" spans="1:8" ht="30">
      <c r="A96" s="35" t="s">
        <v>123</v>
      </c>
      <c r="B96" s="28" t="s">
        <v>19</v>
      </c>
      <c r="C96" s="28" t="s">
        <v>173</v>
      </c>
      <c r="D96" s="30">
        <v>13</v>
      </c>
      <c r="E96" s="30" t="s">
        <v>104</v>
      </c>
      <c r="F96" s="28" t="s">
        <v>179</v>
      </c>
      <c r="G96" s="26">
        <v>120000</v>
      </c>
      <c r="H96" s="26">
        <v>120000</v>
      </c>
    </row>
    <row r="97" spans="1:8" ht="28.5">
      <c r="A97" s="46" t="s">
        <v>211</v>
      </c>
      <c r="B97" s="28" t="s">
        <v>19</v>
      </c>
      <c r="C97" s="33" t="s">
        <v>173</v>
      </c>
      <c r="D97" s="32">
        <v>13</v>
      </c>
      <c r="E97" s="32" t="s">
        <v>298</v>
      </c>
      <c r="F97" s="33"/>
      <c r="G97" s="25">
        <f>SUM(G98)</f>
        <v>1402472</v>
      </c>
      <c r="H97" s="25">
        <f>SUM(H98)</f>
        <v>1402472</v>
      </c>
    </row>
    <row r="98" spans="1:8" ht="15">
      <c r="A98" s="39" t="s">
        <v>212</v>
      </c>
      <c r="B98" s="28" t="s">
        <v>19</v>
      </c>
      <c r="C98" s="28" t="s">
        <v>173</v>
      </c>
      <c r="D98" s="30">
        <v>13</v>
      </c>
      <c r="E98" s="30" t="s">
        <v>323</v>
      </c>
      <c r="F98" s="28"/>
      <c r="G98" s="26">
        <f>SUM(G99+G102+G104)</f>
        <v>1402472</v>
      </c>
      <c r="H98" s="26">
        <f>SUM(H99+H102+H104)</f>
        <v>1402472</v>
      </c>
    </row>
    <row r="99" spans="1:8" ht="93.75" customHeight="1">
      <c r="A99" s="39" t="s">
        <v>324</v>
      </c>
      <c r="B99" s="28" t="s">
        <v>19</v>
      </c>
      <c r="C99" s="28" t="s">
        <v>173</v>
      </c>
      <c r="D99" s="30">
        <v>13</v>
      </c>
      <c r="E99" s="30" t="s">
        <v>325</v>
      </c>
      <c r="F99" s="28"/>
      <c r="G99" s="26">
        <f>SUM(G100:G101)</f>
        <v>1240072</v>
      </c>
      <c r="H99" s="26">
        <f>SUM(H100:H101)</f>
        <v>1240072</v>
      </c>
    </row>
    <row r="100" spans="1:8" ht="60">
      <c r="A100" s="35" t="s">
        <v>248</v>
      </c>
      <c r="B100" s="28" t="s">
        <v>19</v>
      </c>
      <c r="C100" s="28" t="s">
        <v>173</v>
      </c>
      <c r="D100" s="30">
        <v>13</v>
      </c>
      <c r="E100" s="30" t="s">
        <v>325</v>
      </c>
      <c r="F100" s="28" t="s">
        <v>176</v>
      </c>
      <c r="G100" s="26">
        <v>780000</v>
      </c>
      <c r="H100" s="26">
        <v>780000</v>
      </c>
    </row>
    <row r="101" spans="1:8" ht="30">
      <c r="A101" s="35" t="s">
        <v>123</v>
      </c>
      <c r="B101" s="28" t="s">
        <v>19</v>
      </c>
      <c r="C101" s="28" t="s">
        <v>173</v>
      </c>
      <c r="D101" s="30">
        <v>13</v>
      </c>
      <c r="E101" s="30" t="s">
        <v>325</v>
      </c>
      <c r="F101" s="28" t="s">
        <v>179</v>
      </c>
      <c r="G101" s="26">
        <v>460072</v>
      </c>
      <c r="H101" s="26">
        <v>460072</v>
      </c>
    </row>
    <row r="102" spans="1:8" ht="45">
      <c r="A102" s="35" t="s">
        <v>252</v>
      </c>
      <c r="B102" s="28" t="s">
        <v>19</v>
      </c>
      <c r="C102" s="28" t="s">
        <v>173</v>
      </c>
      <c r="D102" s="30">
        <v>13</v>
      </c>
      <c r="E102" s="30" t="s">
        <v>738</v>
      </c>
      <c r="F102" s="28"/>
      <c r="G102" s="26">
        <f>SUM(G103)</f>
        <v>112400</v>
      </c>
      <c r="H102" s="26">
        <f>SUM(H103)</f>
        <v>112400</v>
      </c>
    </row>
    <row r="103" spans="1:8" ht="33.75" customHeight="1">
      <c r="A103" s="35" t="s">
        <v>266</v>
      </c>
      <c r="B103" s="28" t="s">
        <v>19</v>
      </c>
      <c r="C103" s="28" t="s">
        <v>173</v>
      </c>
      <c r="D103" s="30">
        <v>13</v>
      </c>
      <c r="E103" s="30" t="s">
        <v>738</v>
      </c>
      <c r="F103" s="28" t="s">
        <v>259</v>
      </c>
      <c r="G103" s="26">
        <v>112400</v>
      </c>
      <c r="H103" s="26">
        <v>112400</v>
      </c>
    </row>
    <row r="104" spans="1:8" ht="30">
      <c r="A104" s="35" t="s">
        <v>156</v>
      </c>
      <c r="B104" s="28" t="s">
        <v>19</v>
      </c>
      <c r="C104" s="28" t="s">
        <v>173</v>
      </c>
      <c r="D104" s="30">
        <v>13</v>
      </c>
      <c r="E104" s="30" t="s">
        <v>739</v>
      </c>
      <c r="F104" s="28"/>
      <c r="G104" s="26">
        <f>SUM(G105)</f>
        <v>50000</v>
      </c>
      <c r="H104" s="26">
        <f>SUM(H105)</f>
        <v>50000</v>
      </c>
    </row>
    <row r="105" spans="1:8" ht="30">
      <c r="A105" s="35" t="s">
        <v>123</v>
      </c>
      <c r="B105" s="28" t="s">
        <v>19</v>
      </c>
      <c r="C105" s="28" t="s">
        <v>173</v>
      </c>
      <c r="D105" s="30">
        <v>13</v>
      </c>
      <c r="E105" s="30" t="s">
        <v>739</v>
      </c>
      <c r="F105" s="28" t="s">
        <v>179</v>
      </c>
      <c r="G105" s="26">
        <v>50000</v>
      </c>
      <c r="H105" s="26">
        <v>50000</v>
      </c>
    </row>
    <row r="106" spans="1:8" ht="28.5">
      <c r="A106" s="46" t="s">
        <v>219</v>
      </c>
      <c r="B106" s="28" t="s">
        <v>19</v>
      </c>
      <c r="C106" s="33" t="s">
        <v>173</v>
      </c>
      <c r="D106" s="32">
        <v>13</v>
      </c>
      <c r="E106" s="32" t="s">
        <v>326</v>
      </c>
      <c r="F106" s="33"/>
      <c r="G106" s="25">
        <f>SUM(G107)</f>
        <v>12347040</v>
      </c>
      <c r="H106" s="25">
        <f>SUM(H107)</f>
        <v>12347040</v>
      </c>
    </row>
    <row r="107" spans="1:8" ht="48" customHeight="1">
      <c r="A107" s="39" t="s">
        <v>220</v>
      </c>
      <c r="B107" s="28" t="s">
        <v>19</v>
      </c>
      <c r="C107" s="28" t="s">
        <v>173</v>
      </c>
      <c r="D107" s="30">
        <v>13</v>
      </c>
      <c r="E107" s="30" t="s">
        <v>327</v>
      </c>
      <c r="F107" s="28"/>
      <c r="G107" s="26">
        <f>SUM(G108)</f>
        <v>12347040</v>
      </c>
      <c r="H107" s="26">
        <f>SUM(H108)</f>
        <v>12347040</v>
      </c>
    </row>
    <row r="108" spans="1:8" ht="30">
      <c r="A108" s="39" t="s">
        <v>253</v>
      </c>
      <c r="B108" s="28" t="s">
        <v>19</v>
      </c>
      <c r="C108" s="28" t="s">
        <v>173</v>
      </c>
      <c r="D108" s="30">
        <v>13</v>
      </c>
      <c r="E108" s="30" t="s">
        <v>328</v>
      </c>
      <c r="F108" s="28"/>
      <c r="G108" s="26">
        <f>SUM(G109:G111)</f>
        <v>12347040</v>
      </c>
      <c r="H108" s="26">
        <f>SUM(H109:H111)</f>
        <v>12347040</v>
      </c>
    </row>
    <row r="109" spans="1:8" ht="60">
      <c r="A109" s="35" t="s">
        <v>248</v>
      </c>
      <c r="B109" s="28" t="s">
        <v>19</v>
      </c>
      <c r="C109" s="28" t="s">
        <v>173</v>
      </c>
      <c r="D109" s="30">
        <v>13</v>
      </c>
      <c r="E109" s="30" t="s">
        <v>328</v>
      </c>
      <c r="F109" s="28" t="s">
        <v>176</v>
      </c>
      <c r="G109" s="26">
        <v>7549740</v>
      </c>
      <c r="H109" s="26">
        <v>7549740</v>
      </c>
    </row>
    <row r="110" spans="1:8" ht="30">
      <c r="A110" s="35" t="s">
        <v>123</v>
      </c>
      <c r="B110" s="28" t="s">
        <v>19</v>
      </c>
      <c r="C110" s="28" t="s">
        <v>173</v>
      </c>
      <c r="D110" s="30">
        <v>13</v>
      </c>
      <c r="E110" s="30" t="s">
        <v>328</v>
      </c>
      <c r="F110" s="28" t="s">
        <v>179</v>
      </c>
      <c r="G110" s="26">
        <v>3487000</v>
      </c>
      <c r="H110" s="26">
        <v>3487000</v>
      </c>
    </row>
    <row r="111" spans="1:8" ht="15">
      <c r="A111" s="35" t="s">
        <v>181</v>
      </c>
      <c r="B111" s="28" t="s">
        <v>19</v>
      </c>
      <c r="C111" s="28" t="s">
        <v>173</v>
      </c>
      <c r="D111" s="30">
        <v>13</v>
      </c>
      <c r="E111" s="30" t="s">
        <v>328</v>
      </c>
      <c r="F111" s="28" t="s">
        <v>180</v>
      </c>
      <c r="G111" s="26">
        <v>1310300</v>
      </c>
      <c r="H111" s="26">
        <v>1310300</v>
      </c>
    </row>
    <row r="112" spans="1:8" ht="28.5">
      <c r="A112" s="38" t="s">
        <v>245</v>
      </c>
      <c r="B112" s="28" t="s">
        <v>19</v>
      </c>
      <c r="C112" s="33" t="s">
        <v>178</v>
      </c>
      <c r="D112" s="32"/>
      <c r="E112" s="32"/>
      <c r="F112" s="28"/>
      <c r="G112" s="25">
        <f aca="true" t="shared" si="8" ref="G112:H114">SUM(G113)</f>
        <v>1000000</v>
      </c>
      <c r="H112" s="25">
        <f t="shared" si="8"/>
        <v>1000000</v>
      </c>
    </row>
    <row r="113" spans="1:8" ht="42.75">
      <c r="A113" s="38" t="s">
        <v>246</v>
      </c>
      <c r="B113" s="28" t="s">
        <v>19</v>
      </c>
      <c r="C113" s="33" t="s">
        <v>178</v>
      </c>
      <c r="D113" s="34" t="s">
        <v>194</v>
      </c>
      <c r="E113" s="32"/>
      <c r="F113" s="28"/>
      <c r="G113" s="25">
        <f t="shared" si="8"/>
        <v>1000000</v>
      </c>
      <c r="H113" s="25">
        <f t="shared" si="8"/>
        <v>1000000</v>
      </c>
    </row>
    <row r="114" spans="1:8" ht="30">
      <c r="A114" s="39" t="s">
        <v>719</v>
      </c>
      <c r="B114" s="28" t="s">
        <v>19</v>
      </c>
      <c r="C114" s="28" t="s">
        <v>178</v>
      </c>
      <c r="D114" s="27" t="s">
        <v>194</v>
      </c>
      <c r="E114" s="30" t="s">
        <v>329</v>
      </c>
      <c r="F114" s="28"/>
      <c r="G114" s="26">
        <f t="shared" si="8"/>
        <v>1000000</v>
      </c>
      <c r="H114" s="26">
        <f t="shared" si="8"/>
        <v>1000000</v>
      </c>
    </row>
    <row r="115" spans="1:8" ht="60">
      <c r="A115" s="39" t="s">
        <v>720</v>
      </c>
      <c r="B115" s="28" t="s">
        <v>19</v>
      </c>
      <c r="C115" s="28" t="s">
        <v>178</v>
      </c>
      <c r="D115" s="27" t="s">
        <v>194</v>
      </c>
      <c r="E115" s="30" t="s">
        <v>330</v>
      </c>
      <c r="F115" s="28"/>
      <c r="G115" s="26">
        <f>SUM(G116+G119+G122)</f>
        <v>1000000</v>
      </c>
      <c r="H115" s="26">
        <f>SUM(H116+H119+H122)</f>
        <v>1000000</v>
      </c>
    </row>
    <row r="116" spans="1:8" ht="45">
      <c r="A116" s="39" t="s">
        <v>721</v>
      </c>
      <c r="B116" s="28" t="s">
        <v>19</v>
      </c>
      <c r="C116" s="28" t="s">
        <v>178</v>
      </c>
      <c r="D116" s="27" t="s">
        <v>194</v>
      </c>
      <c r="E116" s="30" t="s">
        <v>331</v>
      </c>
      <c r="F116" s="28"/>
      <c r="G116" s="26">
        <f>SUM(G117)</f>
        <v>793200</v>
      </c>
      <c r="H116" s="26">
        <f>SUM(H117)</f>
        <v>793200</v>
      </c>
    </row>
    <row r="117" spans="1:8" ht="30">
      <c r="A117" s="39" t="s">
        <v>253</v>
      </c>
      <c r="B117" s="28" t="s">
        <v>19</v>
      </c>
      <c r="C117" s="28" t="s">
        <v>178</v>
      </c>
      <c r="D117" s="27" t="s">
        <v>194</v>
      </c>
      <c r="E117" s="30" t="s">
        <v>332</v>
      </c>
      <c r="F117" s="28"/>
      <c r="G117" s="26">
        <f>SUM(G118)</f>
        <v>793200</v>
      </c>
      <c r="H117" s="26">
        <f>SUM(H118)</f>
        <v>793200</v>
      </c>
    </row>
    <row r="118" spans="1:8" ht="60">
      <c r="A118" s="35" t="s">
        <v>248</v>
      </c>
      <c r="B118" s="28" t="s">
        <v>19</v>
      </c>
      <c r="C118" s="28" t="s">
        <v>178</v>
      </c>
      <c r="D118" s="27" t="s">
        <v>194</v>
      </c>
      <c r="E118" s="30" t="s">
        <v>332</v>
      </c>
      <c r="F118" s="28" t="s">
        <v>176</v>
      </c>
      <c r="G118" s="26">
        <v>793200</v>
      </c>
      <c r="H118" s="26">
        <v>793200</v>
      </c>
    </row>
    <row r="119" spans="1:8" ht="60">
      <c r="A119" s="39" t="s">
        <v>99</v>
      </c>
      <c r="B119" s="28" t="s">
        <v>19</v>
      </c>
      <c r="C119" s="28" t="s">
        <v>178</v>
      </c>
      <c r="D119" s="27" t="s">
        <v>194</v>
      </c>
      <c r="E119" s="30" t="s">
        <v>333</v>
      </c>
      <c r="F119" s="28"/>
      <c r="G119" s="26">
        <f>SUM(G120)</f>
        <v>204800</v>
      </c>
      <c r="H119" s="26">
        <f>SUM(H120)</f>
        <v>204800</v>
      </c>
    </row>
    <row r="120" spans="1:8" ht="45">
      <c r="A120" s="35" t="s">
        <v>25</v>
      </c>
      <c r="B120" s="28" t="s">
        <v>19</v>
      </c>
      <c r="C120" s="28" t="s">
        <v>178</v>
      </c>
      <c r="D120" s="27" t="s">
        <v>194</v>
      </c>
      <c r="E120" s="30" t="s">
        <v>23</v>
      </c>
      <c r="F120" s="28"/>
      <c r="G120" s="26">
        <f>SUM(G121)</f>
        <v>204800</v>
      </c>
      <c r="H120" s="26">
        <f>SUM(H121)</f>
        <v>204800</v>
      </c>
    </row>
    <row r="121" spans="1:8" ht="30">
      <c r="A121" s="35" t="s">
        <v>123</v>
      </c>
      <c r="B121" s="28" t="s">
        <v>19</v>
      </c>
      <c r="C121" s="28" t="s">
        <v>178</v>
      </c>
      <c r="D121" s="27" t="s">
        <v>194</v>
      </c>
      <c r="E121" s="30" t="s">
        <v>23</v>
      </c>
      <c r="F121" s="28" t="s">
        <v>179</v>
      </c>
      <c r="G121" s="26">
        <v>204800</v>
      </c>
      <c r="H121" s="26">
        <v>204800</v>
      </c>
    </row>
    <row r="122" spans="1:8" ht="45">
      <c r="A122" s="35" t="s">
        <v>334</v>
      </c>
      <c r="B122" s="28" t="s">
        <v>19</v>
      </c>
      <c r="C122" s="28" t="s">
        <v>178</v>
      </c>
      <c r="D122" s="27" t="s">
        <v>194</v>
      </c>
      <c r="E122" s="30" t="s">
        <v>335</v>
      </c>
      <c r="F122" s="28"/>
      <c r="G122" s="26">
        <f>SUM(G123)</f>
        <v>2000</v>
      </c>
      <c r="H122" s="26">
        <f>SUM(H123)</f>
        <v>2000</v>
      </c>
    </row>
    <row r="123" spans="1:8" ht="45">
      <c r="A123" s="35" t="s">
        <v>25</v>
      </c>
      <c r="B123" s="28" t="s">
        <v>19</v>
      </c>
      <c r="C123" s="28" t="s">
        <v>178</v>
      </c>
      <c r="D123" s="27" t="s">
        <v>194</v>
      </c>
      <c r="E123" s="30" t="s">
        <v>24</v>
      </c>
      <c r="F123" s="28"/>
      <c r="G123" s="26">
        <f>SUM(G124)</f>
        <v>2000</v>
      </c>
      <c r="H123" s="26">
        <f>SUM(H124)</f>
        <v>2000</v>
      </c>
    </row>
    <row r="124" spans="1:8" ht="30">
      <c r="A124" s="35" t="s">
        <v>123</v>
      </c>
      <c r="B124" s="28" t="s">
        <v>19</v>
      </c>
      <c r="C124" s="28" t="s">
        <v>336</v>
      </c>
      <c r="D124" s="27" t="s">
        <v>194</v>
      </c>
      <c r="E124" s="30" t="s">
        <v>24</v>
      </c>
      <c r="F124" s="28" t="s">
        <v>179</v>
      </c>
      <c r="G124" s="26">
        <v>2000</v>
      </c>
      <c r="H124" s="26">
        <v>2000</v>
      </c>
    </row>
    <row r="125" spans="1:8" ht="15">
      <c r="A125" s="38" t="s">
        <v>187</v>
      </c>
      <c r="B125" s="28" t="s">
        <v>19</v>
      </c>
      <c r="C125" s="33" t="s">
        <v>183</v>
      </c>
      <c r="D125" s="27"/>
      <c r="E125" s="32"/>
      <c r="F125" s="28"/>
      <c r="G125" s="25">
        <f>SUM(G126+G136)</f>
        <v>7102682</v>
      </c>
      <c r="H125" s="25">
        <f>SUM(H126+H136)</f>
        <v>7658987</v>
      </c>
    </row>
    <row r="126" spans="1:8" ht="15">
      <c r="A126" s="38" t="s">
        <v>154</v>
      </c>
      <c r="B126" s="28" t="s">
        <v>19</v>
      </c>
      <c r="C126" s="33" t="s">
        <v>183</v>
      </c>
      <c r="D126" s="34" t="s">
        <v>194</v>
      </c>
      <c r="E126" s="32"/>
      <c r="F126" s="28"/>
      <c r="G126" s="25">
        <f>SUM(G128)</f>
        <v>6371182</v>
      </c>
      <c r="H126" s="25">
        <f>SUM(H128)</f>
        <v>6967487</v>
      </c>
    </row>
    <row r="127" spans="1:8" ht="42.75">
      <c r="A127" s="46" t="s">
        <v>337</v>
      </c>
      <c r="B127" s="28" t="s">
        <v>19</v>
      </c>
      <c r="C127" s="33" t="s">
        <v>183</v>
      </c>
      <c r="D127" s="34" t="s">
        <v>194</v>
      </c>
      <c r="E127" s="32" t="s">
        <v>338</v>
      </c>
      <c r="F127" s="33"/>
      <c r="G127" s="25">
        <f>SUM(G128)</f>
        <v>6371182</v>
      </c>
      <c r="H127" s="25">
        <f>SUM(H128)</f>
        <v>6967487</v>
      </c>
    </row>
    <row r="128" spans="1:8" ht="80.25" customHeight="1">
      <c r="A128" s="39" t="s">
        <v>339</v>
      </c>
      <c r="B128" s="28" t="s">
        <v>19</v>
      </c>
      <c r="C128" s="28" t="s">
        <v>183</v>
      </c>
      <c r="D128" s="27" t="s">
        <v>194</v>
      </c>
      <c r="E128" s="30" t="s">
        <v>340</v>
      </c>
      <c r="F128" s="28"/>
      <c r="G128" s="26">
        <f>SUM(G129)</f>
        <v>6371182</v>
      </c>
      <c r="H128" s="26">
        <f>SUM(H129)</f>
        <v>6967487</v>
      </c>
    </row>
    <row r="129" spans="1:8" ht="48.75" customHeight="1">
      <c r="A129" s="39" t="s">
        <v>341</v>
      </c>
      <c r="B129" s="28" t="s">
        <v>19</v>
      </c>
      <c r="C129" s="28" t="s">
        <v>183</v>
      </c>
      <c r="D129" s="27" t="s">
        <v>194</v>
      </c>
      <c r="E129" s="30" t="s">
        <v>342</v>
      </c>
      <c r="F129" s="28"/>
      <c r="G129" s="26">
        <f>SUM(G132+G134+G130)</f>
        <v>6371182</v>
      </c>
      <c r="H129" s="26">
        <f>SUM(H132+H134+H130)</f>
        <v>6967487</v>
      </c>
    </row>
    <row r="130" spans="1:8" ht="60" customHeight="1">
      <c r="A130" s="222" t="s">
        <v>661</v>
      </c>
      <c r="B130" s="28" t="s">
        <v>19</v>
      </c>
      <c r="C130" s="28" t="s">
        <v>183</v>
      </c>
      <c r="D130" s="27" t="s">
        <v>194</v>
      </c>
      <c r="E130" s="30" t="s">
        <v>660</v>
      </c>
      <c r="F130" s="28"/>
      <c r="G130" s="26">
        <f>SUM(G131)</f>
        <v>2262100</v>
      </c>
      <c r="H130" s="26">
        <f>SUM(H131)</f>
        <v>2262100</v>
      </c>
    </row>
    <row r="131" spans="1:8" ht="15">
      <c r="A131" s="35" t="s">
        <v>184</v>
      </c>
      <c r="B131" s="28" t="s">
        <v>19</v>
      </c>
      <c r="C131" s="28" t="s">
        <v>183</v>
      </c>
      <c r="D131" s="27" t="s">
        <v>194</v>
      </c>
      <c r="E131" s="30" t="s">
        <v>660</v>
      </c>
      <c r="F131" s="28" t="s">
        <v>242</v>
      </c>
      <c r="G131" s="26">
        <v>2262100</v>
      </c>
      <c r="H131" s="26">
        <v>2262100</v>
      </c>
    </row>
    <row r="132" spans="1:8" ht="90">
      <c r="A132" s="52" t="s">
        <v>126</v>
      </c>
      <c r="B132" s="28" t="s">
        <v>19</v>
      </c>
      <c r="C132" s="28" t="s">
        <v>183</v>
      </c>
      <c r="D132" s="27" t="s">
        <v>194</v>
      </c>
      <c r="E132" s="30" t="s">
        <v>124</v>
      </c>
      <c r="F132" s="28"/>
      <c r="G132" s="26">
        <f>SUM(G133)</f>
        <v>2109082</v>
      </c>
      <c r="H132" s="26">
        <f>SUM(H133)</f>
        <v>2705387</v>
      </c>
    </row>
    <row r="133" spans="1:8" ht="30">
      <c r="A133" s="35" t="s">
        <v>267</v>
      </c>
      <c r="B133" s="28" t="s">
        <v>19</v>
      </c>
      <c r="C133" s="28" t="s">
        <v>183</v>
      </c>
      <c r="D133" s="27" t="s">
        <v>194</v>
      </c>
      <c r="E133" s="30" t="s">
        <v>124</v>
      </c>
      <c r="F133" s="28" t="s">
        <v>160</v>
      </c>
      <c r="G133" s="26">
        <v>2109082</v>
      </c>
      <c r="H133" s="26">
        <v>2705387</v>
      </c>
    </row>
    <row r="134" spans="1:8" ht="45">
      <c r="A134" s="52" t="s">
        <v>127</v>
      </c>
      <c r="B134" s="28" t="s">
        <v>19</v>
      </c>
      <c r="C134" s="28" t="s">
        <v>183</v>
      </c>
      <c r="D134" s="27" t="s">
        <v>194</v>
      </c>
      <c r="E134" s="30" t="s">
        <v>125</v>
      </c>
      <c r="F134" s="28"/>
      <c r="G134" s="26">
        <f>SUM(G135)</f>
        <v>2000000</v>
      </c>
      <c r="H134" s="26">
        <f>SUM(H135)</f>
        <v>2000000</v>
      </c>
    </row>
    <row r="135" spans="1:8" ht="30">
      <c r="A135" s="35" t="s">
        <v>267</v>
      </c>
      <c r="B135" s="28" t="s">
        <v>19</v>
      </c>
      <c r="C135" s="28" t="s">
        <v>183</v>
      </c>
      <c r="D135" s="27" t="s">
        <v>194</v>
      </c>
      <c r="E135" s="30" t="s">
        <v>125</v>
      </c>
      <c r="F135" s="28" t="s">
        <v>160</v>
      </c>
      <c r="G135" s="26">
        <v>2000000</v>
      </c>
      <c r="H135" s="26">
        <v>2000000</v>
      </c>
    </row>
    <row r="136" spans="1:8" ht="15">
      <c r="A136" s="46" t="s">
        <v>225</v>
      </c>
      <c r="B136" s="28" t="s">
        <v>19</v>
      </c>
      <c r="C136" s="33" t="s">
        <v>183</v>
      </c>
      <c r="D136" s="34" t="s">
        <v>223</v>
      </c>
      <c r="E136" s="32"/>
      <c r="F136" s="33"/>
      <c r="G136" s="25">
        <f>SUM(G137+G148+G153+G162)</f>
        <v>731500</v>
      </c>
      <c r="H136" s="25">
        <f>SUM(H137+H148+H153+H162)</f>
        <v>691500</v>
      </c>
    </row>
    <row r="137" spans="1:8" ht="45">
      <c r="A137" s="39" t="s">
        <v>343</v>
      </c>
      <c r="B137" s="28" t="s">
        <v>19</v>
      </c>
      <c r="C137" s="28" t="s">
        <v>183</v>
      </c>
      <c r="D137" s="27" t="s">
        <v>223</v>
      </c>
      <c r="E137" s="30" t="s">
        <v>344</v>
      </c>
      <c r="F137" s="28"/>
      <c r="G137" s="26">
        <f>SUM(G138+G142)</f>
        <v>473000</v>
      </c>
      <c r="H137" s="26">
        <f>SUM(H138+H142)</f>
        <v>473000</v>
      </c>
    </row>
    <row r="138" spans="1:8" ht="76.5" customHeight="1">
      <c r="A138" s="39" t="s">
        <v>81</v>
      </c>
      <c r="B138" s="28" t="s">
        <v>19</v>
      </c>
      <c r="C138" s="28" t="s">
        <v>183</v>
      </c>
      <c r="D138" s="27" t="s">
        <v>223</v>
      </c>
      <c r="E138" s="30" t="s">
        <v>40</v>
      </c>
      <c r="F138" s="28"/>
      <c r="G138" s="26">
        <f aca="true" t="shared" si="9" ref="G138:H140">SUM(G139)</f>
        <v>26000</v>
      </c>
      <c r="H138" s="26">
        <f t="shared" si="9"/>
        <v>26000</v>
      </c>
    </row>
    <row r="139" spans="1:8" ht="61.5" customHeight="1">
      <c r="A139" s="39" t="s">
        <v>43</v>
      </c>
      <c r="B139" s="28" t="s">
        <v>19</v>
      </c>
      <c r="C139" s="28" t="s">
        <v>183</v>
      </c>
      <c r="D139" s="27" t="s">
        <v>41</v>
      </c>
      <c r="E139" s="30" t="s">
        <v>42</v>
      </c>
      <c r="F139" s="28"/>
      <c r="G139" s="26">
        <f t="shared" si="9"/>
        <v>26000</v>
      </c>
      <c r="H139" s="26">
        <f t="shared" si="9"/>
        <v>26000</v>
      </c>
    </row>
    <row r="140" spans="1:8" ht="30">
      <c r="A140" s="39" t="s">
        <v>71</v>
      </c>
      <c r="B140" s="28" t="s">
        <v>19</v>
      </c>
      <c r="C140" s="28" t="s">
        <v>183</v>
      </c>
      <c r="D140" s="27" t="s">
        <v>223</v>
      </c>
      <c r="E140" s="30" t="s">
        <v>72</v>
      </c>
      <c r="F140" s="28"/>
      <c r="G140" s="26">
        <f t="shared" si="9"/>
        <v>26000</v>
      </c>
      <c r="H140" s="26">
        <f t="shared" si="9"/>
        <v>26000</v>
      </c>
    </row>
    <row r="141" spans="1:8" ht="30">
      <c r="A141" s="35" t="s">
        <v>123</v>
      </c>
      <c r="B141" s="28" t="s">
        <v>19</v>
      </c>
      <c r="C141" s="28" t="s">
        <v>183</v>
      </c>
      <c r="D141" s="27" t="s">
        <v>223</v>
      </c>
      <c r="E141" s="30" t="s">
        <v>72</v>
      </c>
      <c r="F141" s="28" t="s">
        <v>179</v>
      </c>
      <c r="G141" s="26">
        <v>26000</v>
      </c>
      <c r="H141" s="26">
        <v>26000</v>
      </c>
    </row>
    <row r="142" spans="1:8" ht="76.5" customHeight="1">
      <c r="A142" s="35" t="s">
        <v>345</v>
      </c>
      <c r="B142" s="28" t="s">
        <v>19</v>
      </c>
      <c r="C142" s="28" t="s">
        <v>183</v>
      </c>
      <c r="D142" s="27" t="s">
        <v>223</v>
      </c>
      <c r="E142" s="30" t="s">
        <v>346</v>
      </c>
      <c r="F142" s="28"/>
      <c r="G142" s="26">
        <f>SUM(G143)</f>
        <v>447000</v>
      </c>
      <c r="H142" s="26">
        <f>SUM(H143)</f>
        <v>447000</v>
      </c>
    </row>
    <row r="143" spans="1:8" ht="30">
      <c r="A143" s="35" t="s">
        <v>347</v>
      </c>
      <c r="B143" s="28" t="s">
        <v>19</v>
      </c>
      <c r="C143" s="28" t="s">
        <v>183</v>
      </c>
      <c r="D143" s="27" t="s">
        <v>223</v>
      </c>
      <c r="E143" s="30" t="s">
        <v>348</v>
      </c>
      <c r="F143" s="28"/>
      <c r="G143" s="26">
        <f>SUM(G144+G146)</f>
        <v>447000</v>
      </c>
      <c r="H143" s="26">
        <f>SUM(H144+H146)</f>
        <v>447000</v>
      </c>
    </row>
    <row r="144" spans="1:8" ht="15">
      <c r="A144" s="39" t="s">
        <v>349</v>
      </c>
      <c r="B144" s="28" t="s">
        <v>19</v>
      </c>
      <c r="C144" s="28" t="s">
        <v>183</v>
      </c>
      <c r="D144" s="27" t="s">
        <v>223</v>
      </c>
      <c r="E144" s="30" t="s">
        <v>350</v>
      </c>
      <c r="F144" s="28"/>
      <c r="G144" s="26">
        <f>SUM(G145)</f>
        <v>254000</v>
      </c>
      <c r="H144" s="26">
        <f>SUM(H145)</f>
        <v>254000</v>
      </c>
    </row>
    <row r="145" spans="1:8" ht="30">
      <c r="A145" s="35" t="s">
        <v>123</v>
      </c>
      <c r="B145" s="28" t="s">
        <v>19</v>
      </c>
      <c r="C145" s="28" t="s">
        <v>183</v>
      </c>
      <c r="D145" s="27" t="s">
        <v>223</v>
      </c>
      <c r="E145" s="30" t="s">
        <v>351</v>
      </c>
      <c r="F145" s="28" t="s">
        <v>179</v>
      </c>
      <c r="G145" s="26">
        <v>254000</v>
      </c>
      <c r="H145" s="26">
        <v>254000</v>
      </c>
    </row>
    <row r="146" spans="1:8" ht="15">
      <c r="A146" s="35" t="s">
        <v>352</v>
      </c>
      <c r="B146" s="28" t="s">
        <v>19</v>
      </c>
      <c r="C146" s="28" t="s">
        <v>183</v>
      </c>
      <c r="D146" s="27" t="s">
        <v>223</v>
      </c>
      <c r="E146" s="30" t="s">
        <v>353</v>
      </c>
      <c r="F146" s="28"/>
      <c r="G146" s="26">
        <f>SUM(G147)</f>
        <v>193000</v>
      </c>
      <c r="H146" s="26">
        <f>SUM(H147)</f>
        <v>193000</v>
      </c>
    </row>
    <row r="147" spans="1:8" ht="30">
      <c r="A147" s="35" t="s">
        <v>123</v>
      </c>
      <c r="B147" s="28" t="s">
        <v>19</v>
      </c>
      <c r="C147" s="28" t="s">
        <v>183</v>
      </c>
      <c r="D147" s="27" t="s">
        <v>223</v>
      </c>
      <c r="E147" s="30" t="s">
        <v>353</v>
      </c>
      <c r="F147" s="28" t="s">
        <v>179</v>
      </c>
      <c r="G147" s="26">
        <v>193000</v>
      </c>
      <c r="H147" s="26">
        <v>193000</v>
      </c>
    </row>
    <row r="148" spans="1:8" ht="42.75">
      <c r="A148" s="46" t="s">
        <v>337</v>
      </c>
      <c r="B148" s="28" t="s">
        <v>19</v>
      </c>
      <c r="C148" s="33" t="s">
        <v>183</v>
      </c>
      <c r="D148" s="34" t="s">
        <v>223</v>
      </c>
      <c r="E148" s="32" t="s">
        <v>338</v>
      </c>
      <c r="F148" s="33"/>
      <c r="G148" s="25">
        <f>SUM(G149)</f>
        <v>100000</v>
      </c>
      <c r="H148" s="25">
        <f>SUM(H149)</f>
        <v>100000</v>
      </c>
    </row>
    <row r="149" spans="1:8" ht="75">
      <c r="A149" s="39" t="s">
        <v>354</v>
      </c>
      <c r="B149" s="28" t="s">
        <v>19</v>
      </c>
      <c r="C149" s="28" t="s">
        <v>183</v>
      </c>
      <c r="D149" s="27" t="s">
        <v>223</v>
      </c>
      <c r="E149" s="30" t="s">
        <v>355</v>
      </c>
      <c r="F149" s="28"/>
      <c r="G149" s="26">
        <f>SUM(G151)</f>
        <v>100000</v>
      </c>
      <c r="H149" s="26">
        <f>SUM(H151)</f>
        <v>100000</v>
      </c>
    </row>
    <row r="150" spans="1:8" ht="45">
      <c r="A150" s="39" t="s">
        <v>356</v>
      </c>
      <c r="B150" s="28" t="s">
        <v>19</v>
      </c>
      <c r="C150" s="28" t="s">
        <v>183</v>
      </c>
      <c r="D150" s="27" t="s">
        <v>223</v>
      </c>
      <c r="E150" s="30" t="s">
        <v>357</v>
      </c>
      <c r="F150" s="28"/>
      <c r="G150" s="26">
        <f>SUM(G151)</f>
        <v>100000</v>
      </c>
      <c r="H150" s="26">
        <f>SUM(H151)</f>
        <v>100000</v>
      </c>
    </row>
    <row r="151" spans="1:8" ht="30">
      <c r="A151" s="39" t="s">
        <v>224</v>
      </c>
      <c r="B151" s="28" t="s">
        <v>19</v>
      </c>
      <c r="C151" s="28" t="s">
        <v>183</v>
      </c>
      <c r="D151" s="27" t="s">
        <v>223</v>
      </c>
      <c r="E151" s="30" t="s">
        <v>358</v>
      </c>
      <c r="F151" s="28"/>
      <c r="G151" s="26">
        <f>SUM(G152)</f>
        <v>100000</v>
      </c>
      <c r="H151" s="26">
        <f>SUM(H152)</f>
        <v>100000</v>
      </c>
    </row>
    <row r="152" spans="1:8" ht="30">
      <c r="A152" s="35" t="s">
        <v>123</v>
      </c>
      <c r="B152" s="28" t="s">
        <v>19</v>
      </c>
      <c r="C152" s="28" t="s">
        <v>183</v>
      </c>
      <c r="D152" s="27" t="s">
        <v>223</v>
      </c>
      <c r="E152" s="30" t="s">
        <v>358</v>
      </c>
      <c r="F152" s="28" t="s">
        <v>179</v>
      </c>
      <c r="G152" s="26">
        <v>100000</v>
      </c>
      <c r="H152" s="26">
        <v>100000</v>
      </c>
    </row>
    <row r="153" spans="1:8" ht="28.5">
      <c r="A153" s="38" t="s">
        <v>375</v>
      </c>
      <c r="B153" s="28" t="s">
        <v>19</v>
      </c>
      <c r="C153" s="33" t="s">
        <v>183</v>
      </c>
      <c r="D153" s="34" t="s">
        <v>223</v>
      </c>
      <c r="E153" s="32" t="s">
        <v>359</v>
      </c>
      <c r="F153" s="33"/>
      <c r="G153" s="25">
        <f>SUM(G154+G158)</f>
        <v>40000</v>
      </c>
      <c r="H153" s="25">
        <f>SUM(H154+H158)</f>
        <v>0</v>
      </c>
    </row>
    <row r="154" spans="1:8" ht="58.5" customHeight="1">
      <c r="A154" s="35" t="s">
        <v>360</v>
      </c>
      <c r="B154" s="28" t="s">
        <v>19</v>
      </c>
      <c r="C154" s="28" t="s">
        <v>183</v>
      </c>
      <c r="D154" s="27" t="s">
        <v>223</v>
      </c>
      <c r="E154" s="30" t="s">
        <v>361</v>
      </c>
      <c r="F154" s="28"/>
      <c r="G154" s="26">
        <f aca="true" t="shared" si="10" ref="G154:H156">SUM(G155)</f>
        <v>20000</v>
      </c>
      <c r="H154" s="26">
        <f t="shared" si="10"/>
        <v>0</v>
      </c>
    </row>
    <row r="155" spans="1:8" ht="30">
      <c r="A155" s="35" t="s">
        <v>362</v>
      </c>
      <c r="B155" s="28" t="s">
        <v>19</v>
      </c>
      <c r="C155" s="28" t="s">
        <v>183</v>
      </c>
      <c r="D155" s="27" t="s">
        <v>223</v>
      </c>
      <c r="E155" s="30" t="s">
        <v>363</v>
      </c>
      <c r="F155" s="28"/>
      <c r="G155" s="26">
        <f t="shared" si="10"/>
        <v>20000</v>
      </c>
      <c r="H155" s="26">
        <f t="shared" si="10"/>
        <v>0</v>
      </c>
    </row>
    <row r="156" spans="1:8" ht="30" customHeight="1">
      <c r="A156" s="39" t="s">
        <v>27</v>
      </c>
      <c r="B156" s="28" t="s">
        <v>19</v>
      </c>
      <c r="C156" s="28" t="s">
        <v>183</v>
      </c>
      <c r="D156" s="27" t="s">
        <v>223</v>
      </c>
      <c r="E156" s="30" t="s">
        <v>37</v>
      </c>
      <c r="F156" s="28"/>
      <c r="G156" s="26">
        <f t="shared" si="10"/>
        <v>20000</v>
      </c>
      <c r="H156" s="26">
        <f t="shared" si="10"/>
        <v>0</v>
      </c>
    </row>
    <row r="157" spans="1:8" ht="30">
      <c r="A157" s="35" t="s">
        <v>123</v>
      </c>
      <c r="B157" s="28" t="s">
        <v>19</v>
      </c>
      <c r="C157" s="28" t="s">
        <v>183</v>
      </c>
      <c r="D157" s="27" t="s">
        <v>223</v>
      </c>
      <c r="E157" s="30" t="s">
        <v>38</v>
      </c>
      <c r="F157" s="28" t="s">
        <v>179</v>
      </c>
      <c r="G157" s="26">
        <v>20000</v>
      </c>
      <c r="H157" s="26">
        <v>0</v>
      </c>
    </row>
    <row r="158" spans="1:8" ht="61.5" customHeight="1">
      <c r="A158" s="35" t="s">
        <v>364</v>
      </c>
      <c r="B158" s="28" t="s">
        <v>19</v>
      </c>
      <c r="C158" s="28" t="s">
        <v>183</v>
      </c>
      <c r="D158" s="27" t="s">
        <v>223</v>
      </c>
      <c r="E158" s="30" t="s">
        <v>365</v>
      </c>
      <c r="F158" s="28"/>
      <c r="G158" s="26">
        <f>SUM(G160)</f>
        <v>20000</v>
      </c>
      <c r="H158" s="26">
        <f>SUM(H160)</f>
        <v>0</v>
      </c>
    </row>
    <row r="159" spans="1:8" ht="58.5" customHeight="1">
      <c r="A159" s="35" t="s">
        <v>366</v>
      </c>
      <c r="B159" s="28" t="s">
        <v>19</v>
      </c>
      <c r="C159" s="28" t="s">
        <v>183</v>
      </c>
      <c r="D159" s="27" t="s">
        <v>223</v>
      </c>
      <c r="E159" s="30" t="s">
        <v>367</v>
      </c>
      <c r="F159" s="28"/>
      <c r="G159" s="26">
        <f>SUM(G160)</f>
        <v>20000</v>
      </c>
      <c r="H159" s="26">
        <f>SUM(H160)</f>
        <v>0</v>
      </c>
    </row>
    <row r="160" spans="1:8" ht="45">
      <c r="A160" s="39" t="s">
        <v>226</v>
      </c>
      <c r="B160" s="28" t="s">
        <v>19</v>
      </c>
      <c r="C160" s="28" t="s">
        <v>183</v>
      </c>
      <c r="D160" s="27" t="s">
        <v>223</v>
      </c>
      <c r="E160" s="30" t="s">
        <v>368</v>
      </c>
      <c r="F160" s="28"/>
      <c r="G160" s="26">
        <f>SUM(G161)</f>
        <v>20000</v>
      </c>
      <c r="H160" s="26">
        <f>SUM(H161)</f>
        <v>0</v>
      </c>
    </row>
    <row r="161" spans="1:8" ht="30">
      <c r="A161" s="35" t="s">
        <v>123</v>
      </c>
      <c r="B161" s="28" t="s">
        <v>19</v>
      </c>
      <c r="C161" s="28" t="s">
        <v>183</v>
      </c>
      <c r="D161" s="27" t="s">
        <v>223</v>
      </c>
      <c r="E161" s="30" t="s">
        <v>369</v>
      </c>
      <c r="F161" s="28" t="s">
        <v>179</v>
      </c>
      <c r="G161" s="26">
        <v>20000</v>
      </c>
      <c r="H161" s="26">
        <v>0</v>
      </c>
    </row>
    <row r="162" spans="1:8" ht="28.5">
      <c r="A162" s="45" t="s">
        <v>211</v>
      </c>
      <c r="B162" s="28" t="s">
        <v>19</v>
      </c>
      <c r="C162" s="33" t="s">
        <v>183</v>
      </c>
      <c r="D162" s="34" t="s">
        <v>223</v>
      </c>
      <c r="E162" s="32" t="s">
        <v>298</v>
      </c>
      <c r="F162" s="28"/>
      <c r="G162" s="25">
        <f aca="true" t="shared" si="11" ref="G162:H164">SUM(G163)</f>
        <v>118500</v>
      </c>
      <c r="H162" s="25">
        <f t="shared" si="11"/>
        <v>118500</v>
      </c>
    </row>
    <row r="163" spans="1:8" ht="15">
      <c r="A163" s="52" t="s">
        <v>212</v>
      </c>
      <c r="B163" s="28" t="s">
        <v>19</v>
      </c>
      <c r="C163" s="28" t="s">
        <v>183</v>
      </c>
      <c r="D163" s="27" t="s">
        <v>223</v>
      </c>
      <c r="E163" s="30" t="s">
        <v>323</v>
      </c>
      <c r="F163" s="28"/>
      <c r="G163" s="26">
        <f t="shared" si="11"/>
        <v>118500</v>
      </c>
      <c r="H163" s="26">
        <f t="shared" si="11"/>
        <v>118500</v>
      </c>
    </row>
    <row r="164" spans="1:8" ht="50.25" customHeight="1">
      <c r="A164" s="222" t="s">
        <v>100</v>
      </c>
      <c r="B164" s="28" t="s">
        <v>19</v>
      </c>
      <c r="C164" s="28" t="s">
        <v>183</v>
      </c>
      <c r="D164" s="27" t="s">
        <v>223</v>
      </c>
      <c r="E164" s="30" t="s">
        <v>637</v>
      </c>
      <c r="F164" s="28"/>
      <c r="G164" s="26">
        <f t="shared" si="11"/>
        <v>118500</v>
      </c>
      <c r="H164" s="26">
        <f t="shared" si="11"/>
        <v>118500</v>
      </c>
    </row>
    <row r="165" spans="1:8" ht="15">
      <c r="A165" s="35" t="s">
        <v>184</v>
      </c>
      <c r="B165" s="28" t="s">
        <v>19</v>
      </c>
      <c r="C165" s="28" t="s">
        <v>183</v>
      </c>
      <c r="D165" s="27" t="s">
        <v>223</v>
      </c>
      <c r="E165" s="30" t="s">
        <v>637</v>
      </c>
      <c r="F165" s="28" t="s">
        <v>242</v>
      </c>
      <c r="G165" s="26">
        <v>118500</v>
      </c>
      <c r="H165" s="26">
        <v>118500</v>
      </c>
    </row>
    <row r="166" spans="1:8" ht="15">
      <c r="A166" s="38" t="s">
        <v>263</v>
      </c>
      <c r="B166" s="28" t="s">
        <v>19</v>
      </c>
      <c r="C166" s="33" t="s">
        <v>264</v>
      </c>
      <c r="D166" s="34"/>
      <c r="E166" s="32"/>
      <c r="F166" s="33"/>
      <c r="G166" s="25">
        <f>SUM(G167+G188)</f>
        <v>20424800</v>
      </c>
      <c r="H166" s="25">
        <f>SUM(H167+H188)</f>
        <v>6994800</v>
      </c>
    </row>
    <row r="167" spans="1:8" ht="15">
      <c r="A167" s="38" t="s">
        <v>265</v>
      </c>
      <c r="B167" s="28" t="s">
        <v>19</v>
      </c>
      <c r="C167" s="55" t="s">
        <v>264</v>
      </c>
      <c r="D167" s="56" t="s">
        <v>175</v>
      </c>
      <c r="E167" s="57"/>
      <c r="F167" s="55"/>
      <c r="G167" s="58">
        <f>SUM(G173+G183+G168)</f>
        <v>19886800</v>
      </c>
      <c r="H167" s="58">
        <f>SUM(H173+H183+H168)</f>
        <v>6456800</v>
      </c>
    </row>
    <row r="168" spans="1:8" ht="28.5">
      <c r="A168" s="38" t="s">
        <v>52</v>
      </c>
      <c r="B168" s="28" t="s">
        <v>19</v>
      </c>
      <c r="C168" s="55" t="s">
        <v>264</v>
      </c>
      <c r="D168" s="56" t="s">
        <v>175</v>
      </c>
      <c r="E168" s="57" t="s">
        <v>51</v>
      </c>
      <c r="F168" s="55"/>
      <c r="G168" s="58">
        <f aca="true" t="shared" si="12" ref="G168:H171">SUM(G169)</f>
        <v>300000</v>
      </c>
      <c r="H168" s="58">
        <f t="shared" si="12"/>
        <v>300000</v>
      </c>
    </row>
    <row r="169" spans="1:8" ht="64.5" customHeight="1">
      <c r="A169" s="35" t="s">
        <v>699</v>
      </c>
      <c r="B169" s="28" t="s">
        <v>19</v>
      </c>
      <c r="C169" s="139" t="s">
        <v>264</v>
      </c>
      <c r="D169" s="140" t="s">
        <v>175</v>
      </c>
      <c r="E169" s="141" t="s">
        <v>698</v>
      </c>
      <c r="F169" s="55"/>
      <c r="G169" s="142">
        <f t="shared" si="12"/>
        <v>300000</v>
      </c>
      <c r="H169" s="142">
        <f t="shared" si="12"/>
        <v>300000</v>
      </c>
    </row>
    <row r="170" spans="1:8" ht="30">
      <c r="A170" s="35" t="s">
        <v>700</v>
      </c>
      <c r="B170" s="28" t="s">
        <v>19</v>
      </c>
      <c r="C170" s="139" t="s">
        <v>264</v>
      </c>
      <c r="D170" s="140" t="s">
        <v>175</v>
      </c>
      <c r="E170" s="141" t="s">
        <v>129</v>
      </c>
      <c r="F170" s="55"/>
      <c r="G170" s="142">
        <f t="shared" si="12"/>
        <v>300000</v>
      </c>
      <c r="H170" s="142">
        <f t="shared" si="12"/>
        <v>300000</v>
      </c>
    </row>
    <row r="171" spans="1:8" ht="60">
      <c r="A171" s="35" t="s">
        <v>133</v>
      </c>
      <c r="B171" s="28" t="s">
        <v>19</v>
      </c>
      <c r="C171" s="139" t="s">
        <v>264</v>
      </c>
      <c r="D171" s="140" t="s">
        <v>175</v>
      </c>
      <c r="E171" s="141" t="s">
        <v>130</v>
      </c>
      <c r="F171" s="55"/>
      <c r="G171" s="142">
        <f t="shared" si="12"/>
        <v>300000</v>
      </c>
      <c r="H171" s="142">
        <f t="shared" si="12"/>
        <v>300000</v>
      </c>
    </row>
    <row r="172" spans="1:8" ht="15">
      <c r="A172" s="35" t="s">
        <v>184</v>
      </c>
      <c r="B172" s="28" t="s">
        <v>19</v>
      </c>
      <c r="C172" s="139" t="s">
        <v>264</v>
      </c>
      <c r="D172" s="140" t="s">
        <v>175</v>
      </c>
      <c r="E172" s="141" t="s">
        <v>130</v>
      </c>
      <c r="F172" s="139" t="s">
        <v>242</v>
      </c>
      <c r="G172" s="142">
        <v>300000</v>
      </c>
      <c r="H172" s="142">
        <v>300000</v>
      </c>
    </row>
    <row r="173" spans="1:8" ht="45" customHeight="1">
      <c r="A173" s="35" t="s">
        <v>28</v>
      </c>
      <c r="B173" s="28" t="s">
        <v>19</v>
      </c>
      <c r="C173" s="28" t="s">
        <v>264</v>
      </c>
      <c r="D173" s="27" t="s">
        <v>175</v>
      </c>
      <c r="E173" s="30" t="s">
        <v>29</v>
      </c>
      <c r="F173" s="28"/>
      <c r="G173" s="26">
        <f>SUM(G174)</f>
        <v>4246800</v>
      </c>
      <c r="H173" s="26">
        <f>SUM(H174)</f>
        <v>4246800</v>
      </c>
    </row>
    <row r="174" spans="1:8" ht="75">
      <c r="A174" s="35" t="s">
        <v>30</v>
      </c>
      <c r="B174" s="28" t="s">
        <v>19</v>
      </c>
      <c r="C174" s="28" t="s">
        <v>264</v>
      </c>
      <c r="D174" s="27" t="s">
        <v>175</v>
      </c>
      <c r="E174" s="30" t="s">
        <v>31</v>
      </c>
      <c r="F174" s="28"/>
      <c r="G174" s="26">
        <f>SUM(G180+G175)</f>
        <v>4246800</v>
      </c>
      <c r="H174" s="26">
        <f>SUM(H180+H175)</f>
        <v>4246800</v>
      </c>
    </row>
    <row r="175" spans="1:8" ht="30">
      <c r="A175" s="35" t="s">
        <v>33</v>
      </c>
      <c r="B175" s="28" t="s">
        <v>19</v>
      </c>
      <c r="C175" s="28" t="s">
        <v>264</v>
      </c>
      <c r="D175" s="27" t="s">
        <v>175</v>
      </c>
      <c r="E175" s="30" t="s">
        <v>32</v>
      </c>
      <c r="F175" s="28"/>
      <c r="G175" s="26">
        <f>SUM(G176+G178)</f>
        <v>780000</v>
      </c>
      <c r="H175" s="26">
        <f>SUM(H176+H178)</f>
        <v>780000</v>
      </c>
    </row>
    <row r="176" spans="1:8" ht="45">
      <c r="A176" s="35" t="s">
        <v>113</v>
      </c>
      <c r="B176" s="28" t="s">
        <v>19</v>
      </c>
      <c r="C176" s="28" t="s">
        <v>264</v>
      </c>
      <c r="D176" s="27" t="s">
        <v>175</v>
      </c>
      <c r="E176" s="30" t="s">
        <v>114</v>
      </c>
      <c r="F176" s="28"/>
      <c r="G176" s="26">
        <f>SUM(G177)</f>
        <v>700000</v>
      </c>
      <c r="H176" s="26">
        <f>SUM(H177)</f>
        <v>700000</v>
      </c>
    </row>
    <row r="177" spans="1:8" ht="30">
      <c r="A177" s="35" t="s">
        <v>267</v>
      </c>
      <c r="B177" s="28" t="s">
        <v>19</v>
      </c>
      <c r="C177" s="28" t="s">
        <v>264</v>
      </c>
      <c r="D177" s="27" t="s">
        <v>175</v>
      </c>
      <c r="E177" s="30" t="s">
        <v>114</v>
      </c>
      <c r="F177" s="28" t="s">
        <v>160</v>
      </c>
      <c r="G177" s="26">
        <v>700000</v>
      </c>
      <c r="H177" s="26">
        <v>700000</v>
      </c>
    </row>
    <row r="178" spans="1:8" ht="30">
      <c r="A178" s="35" t="s">
        <v>697</v>
      </c>
      <c r="B178" s="28" t="s">
        <v>19</v>
      </c>
      <c r="C178" s="28" t="s">
        <v>264</v>
      </c>
      <c r="D178" s="27" t="s">
        <v>175</v>
      </c>
      <c r="E178" s="30" t="s">
        <v>696</v>
      </c>
      <c r="F178" s="28"/>
      <c r="G178" s="26">
        <f>SUM(G179)</f>
        <v>80000</v>
      </c>
      <c r="H178" s="26">
        <f>SUM(H179)</f>
        <v>80000</v>
      </c>
    </row>
    <row r="179" spans="1:8" ht="30">
      <c r="A179" s="35" t="s">
        <v>123</v>
      </c>
      <c r="B179" s="28" t="s">
        <v>19</v>
      </c>
      <c r="C179" s="28" t="s">
        <v>264</v>
      </c>
      <c r="D179" s="27" t="s">
        <v>175</v>
      </c>
      <c r="E179" s="30" t="s">
        <v>696</v>
      </c>
      <c r="F179" s="28" t="s">
        <v>179</v>
      </c>
      <c r="G179" s="26">
        <v>80000</v>
      </c>
      <c r="H179" s="26">
        <v>80000</v>
      </c>
    </row>
    <row r="180" spans="1:8" ht="105">
      <c r="A180" s="35" t="s">
        <v>61</v>
      </c>
      <c r="B180" s="28" t="s">
        <v>19</v>
      </c>
      <c r="C180" s="28" t="s">
        <v>264</v>
      </c>
      <c r="D180" s="27" t="s">
        <v>175</v>
      </c>
      <c r="E180" s="30" t="s">
        <v>55</v>
      </c>
      <c r="F180" s="28"/>
      <c r="G180" s="26">
        <f>SUM(G181)</f>
        <v>3466800</v>
      </c>
      <c r="H180" s="26">
        <f>SUM(H181)</f>
        <v>3466800</v>
      </c>
    </row>
    <row r="181" spans="1:8" ht="30">
      <c r="A181" s="35" t="s">
        <v>58</v>
      </c>
      <c r="B181" s="28" t="s">
        <v>19</v>
      </c>
      <c r="C181" s="28" t="s">
        <v>264</v>
      </c>
      <c r="D181" s="27" t="s">
        <v>175</v>
      </c>
      <c r="E181" s="30" t="s">
        <v>57</v>
      </c>
      <c r="F181" s="28"/>
      <c r="G181" s="26">
        <f>SUM(G182)</f>
        <v>3466800</v>
      </c>
      <c r="H181" s="26">
        <f>SUM(H182)</f>
        <v>3466800</v>
      </c>
    </row>
    <row r="182" spans="1:8" ht="15">
      <c r="A182" s="35" t="s">
        <v>184</v>
      </c>
      <c r="B182" s="28" t="s">
        <v>19</v>
      </c>
      <c r="C182" s="28" t="s">
        <v>264</v>
      </c>
      <c r="D182" s="27" t="s">
        <v>175</v>
      </c>
      <c r="E182" s="30" t="s">
        <v>57</v>
      </c>
      <c r="F182" s="28" t="s">
        <v>242</v>
      </c>
      <c r="G182" s="26">
        <v>3466800</v>
      </c>
      <c r="H182" s="26">
        <v>3466800</v>
      </c>
    </row>
    <row r="183" spans="1:8" ht="28.5">
      <c r="A183" s="38" t="s">
        <v>693</v>
      </c>
      <c r="B183" s="28" t="s">
        <v>19</v>
      </c>
      <c r="C183" s="33" t="s">
        <v>264</v>
      </c>
      <c r="D183" s="34" t="s">
        <v>175</v>
      </c>
      <c r="E183" s="32" t="s">
        <v>690</v>
      </c>
      <c r="F183" s="33"/>
      <c r="G183" s="25">
        <f aca="true" t="shared" si="13" ref="G183:H186">SUM(G184)</f>
        <v>15340000</v>
      </c>
      <c r="H183" s="25">
        <f t="shared" si="13"/>
        <v>1910000</v>
      </c>
    </row>
    <row r="184" spans="1:8" ht="45">
      <c r="A184" s="35" t="s">
        <v>694</v>
      </c>
      <c r="B184" s="28" t="s">
        <v>19</v>
      </c>
      <c r="C184" s="28" t="s">
        <v>264</v>
      </c>
      <c r="D184" s="27" t="s">
        <v>175</v>
      </c>
      <c r="E184" s="30" t="s">
        <v>691</v>
      </c>
      <c r="F184" s="28"/>
      <c r="G184" s="26">
        <f t="shared" si="13"/>
        <v>15340000</v>
      </c>
      <c r="H184" s="26">
        <f t="shared" si="13"/>
        <v>1910000</v>
      </c>
    </row>
    <row r="185" spans="1:8" ht="45">
      <c r="A185" s="35" t="s">
        <v>695</v>
      </c>
      <c r="B185" s="28" t="s">
        <v>19</v>
      </c>
      <c r="C185" s="28" t="s">
        <v>264</v>
      </c>
      <c r="D185" s="27" t="s">
        <v>175</v>
      </c>
      <c r="E185" s="30" t="s">
        <v>692</v>
      </c>
      <c r="F185" s="28"/>
      <c r="G185" s="26">
        <f t="shared" si="13"/>
        <v>15340000</v>
      </c>
      <c r="H185" s="26">
        <f t="shared" si="13"/>
        <v>1910000</v>
      </c>
    </row>
    <row r="186" spans="1:8" ht="45">
      <c r="A186" s="35" t="s">
        <v>713</v>
      </c>
      <c r="B186" s="28" t="s">
        <v>19</v>
      </c>
      <c r="C186" s="28" t="s">
        <v>264</v>
      </c>
      <c r="D186" s="27" t="s">
        <v>175</v>
      </c>
      <c r="E186" s="30" t="s">
        <v>761</v>
      </c>
      <c r="F186" s="28"/>
      <c r="G186" s="26">
        <f t="shared" si="13"/>
        <v>15340000</v>
      </c>
      <c r="H186" s="26">
        <f t="shared" si="13"/>
        <v>1910000</v>
      </c>
    </row>
    <row r="187" spans="1:8" ht="30">
      <c r="A187" s="35" t="s">
        <v>267</v>
      </c>
      <c r="B187" s="28" t="s">
        <v>19</v>
      </c>
      <c r="C187" s="28" t="s">
        <v>264</v>
      </c>
      <c r="D187" s="27" t="s">
        <v>175</v>
      </c>
      <c r="E187" s="30" t="s">
        <v>761</v>
      </c>
      <c r="F187" s="28" t="s">
        <v>160</v>
      </c>
      <c r="G187" s="26">
        <v>15340000</v>
      </c>
      <c r="H187" s="26">
        <v>1910000</v>
      </c>
    </row>
    <row r="188" spans="1:8" ht="28.5">
      <c r="A188" s="38" t="s">
        <v>59</v>
      </c>
      <c r="B188" s="33" t="s">
        <v>19</v>
      </c>
      <c r="C188" s="33" t="s">
        <v>264</v>
      </c>
      <c r="D188" s="34" t="s">
        <v>264</v>
      </c>
      <c r="E188" s="30"/>
      <c r="F188" s="28"/>
      <c r="G188" s="25">
        <f>SUM(G189)</f>
        <v>538000</v>
      </c>
      <c r="H188" s="25">
        <f>SUM(H189)</f>
        <v>538000</v>
      </c>
    </row>
    <row r="189" spans="1:8" ht="47.25" customHeight="1">
      <c r="A189" s="35" t="s">
        <v>28</v>
      </c>
      <c r="B189" s="28" t="s">
        <v>19</v>
      </c>
      <c r="C189" s="28" t="s">
        <v>264</v>
      </c>
      <c r="D189" s="27" t="s">
        <v>264</v>
      </c>
      <c r="E189" s="30" t="s">
        <v>29</v>
      </c>
      <c r="F189" s="28"/>
      <c r="G189" s="26">
        <f>SUM(G190+G194)</f>
        <v>538000</v>
      </c>
      <c r="H189" s="26">
        <f>SUM(H190+H194)</f>
        <v>538000</v>
      </c>
    </row>
    <row r="190" spans="1:8" ht="75">
      <c r="A190" s="35" t="s">
        <v>36</v>
      </c>
      <c r="B190" s="28" t="s">
        <v>19</v>
      </c>
      <c r="C190" s="28" t="s">
        <v>264</v>
      </c>
      <c r="D190" s="27" t="s">
        <v>264</v>
      </c>
      <c r="E190" s="30" t="s">
        <v>35</v>
      </c>
      <c r="F190" s="28"/>
      <c r="G190" s="26">
        <f aca="true" t="shared" si="14" ref="G190:H192">SUM(G191)</f>
        <v>118500</v>
      </c>
      <c r="H190" s="26">
        <f t="shared" si="14"/>
        <v>118500</v>
      </c>
    </row>
    <row r="191" spans="1:8" ht="165">
      <c r="A191" s="35" t="s">
        <v>53</v>
      </c>
      <c r="B191" s="28" t="s">
        <v>19</v>
      </c>
      <c r="C191" s="28" t="s">
        <v>264</v>
      </c>
      <c r="D191" s="27" t="s">
        <v>264</v>
      </c>
      <c r="E191" s="30" t="s">
        <v>54</v>
      </c>
      <c r="F191" s="28"/>
      <c r="G191" s="26">
        <f t="shared" si="14"/>
        <v>118500</v>
      </c>
      <c r="H191" s="26">
        <f t="shared" si="14"/>
        <v>118500</v>
      </c>
    </row>
    <row r="192" spans="1:8" ht="30">
      <c r="A192" s="35" t="s">
        <v>100</v>
      </c>
      <c r="B192" s="28" t="s">
        <v>19</v>
      </c>
      <c r="C192" s="28" t="s">
        <v>264</v>
      </c>
      <c r="D192" s="27" t="s">
        <v>264</v>
      </c>
      <c r="E192" s="30" t="s">
        <v>62</v>
      </c>
      <c r="F192" s="28"/>
      <c r="G192" s="26">
        <f t="shared" si="14"/>
        <v>118500</v>
      </c>
      <c r="H192" s="26">
        <f t="shared" si="14"/>
        <v>118500</v>
      </c>
    </row>
    <row r="193" spans="1:8" ht="15">
      <c r="A193" s="35" t="s">
        <v>184</v>
      </c>
      <c r="B193" s="28" t="s">
        <v>19</v>
      </c>
      <c r="C193" s="28" t="s">
        <v>264</v>
      </c>
      <c r="D193" s="27" t="s">
        <v>264</v>
      </c>
      <c r="E193" s="30" t="s">
        <v>62</v>
      </c>
      <c r="F193" s="28" t="s">
        <v>242</v>
      </c>
      <c r="G193" s="26">
        <v>118500</v>
      </c>
      <c r="H193" s="26">
        <v>118500</v>
      </c>
    </row>
    <row r="194" spans="1:8" ht="75">
      <c r="A194" s="35" t="s">
        <v>30</v>
      </c>
      <c r="B194" s="28" t="s">
        <v>19</v>
      </c>
      <c r="C194" s="28" t="s">
        <v>264</v>
      </c>
      <c r="D194" s="27" t="s">
        <v>264</v>
      </c>
      <c r="E194" s="30" t="s">
        <v>31</v>
      </c>
      <c r="F194" s="28"/>
      <c r="G194" s="26">
        <f aca="true" t="shared" si="15" ref="G194:H196">SUM(G195)</f>
        <v>419500</v>
      </c>
      <c r="H194" s="26">
        <f t="shared" si="15"/>
        <v>419500</v>
      </c>
    </row>
    <row r="195" spans="1:8" ht="105">
      <c r="A195" s="35" t="s">
        <v>56</v>
      </c>
      <c r="B195" s="28" t="s">
        <v>19</v>
      </c>
      <c r="C195" s="28" t="s">
        <v>264</v>
      </c>
      <c r="D195" s="27" t="s">
        <v>264</v>
      </c>
      <c r="E195" s="30" t="s">
        <v>55</v>
      </c>
      <c r="F195" s="28"/>
      <c r="G195" s="26">
        <f t="shared" si="15"/>
        <v>419500</v>
      </c>
      <c r="H195" s="26">
        <f t="shared" si="15"/>
        <v>419500</v>
      </c>
    </row>
    <row r="196" spans="1:8" ht="30">
      <c r="A196" s="35" t="s">
        <v>100</v>
      </c>
      <c r="B196" s="28" t="s">
        <v>19</v>
      </c>
      <c r="C196" s="28" t="s">
        <v>264</v>
      </c>
      <c r="D196" s="27" t="s">
        <v>264</v>
      </c>
      <c r="E196" s="30" t="s">
        <v>63</v>
      </c>
      <c r="F196" s="28"/>
      <c r="G196" s="26">
        <f t="shared" si="15"/>
        <v>419500</v>
      </c>
      <c r="H196" s="26">
        <f t="shared" si="15"/>
        <v>419500</v>
      </c>
    </row>
    <row r="197" spans="1:8" ht="15">
      <c r="A197" s="35" t="s">
        <v>184</v>
      </c>
      <c r="B197" s="28" t="s">
        <v>19</v>
      </c>
      <c r="C197" s="28" t="s">
        <v>264</v>
      </c>
      <c r="D197" s="27" t="s">
        <v>264</v>
      </c>
      <c r="E197" s="30" t="s">
        <v>63</v>
      </c>
      <c r="F197" s="28" t="s">
        <v>242</v>
      </c>
      <c r="G197" s="26">
        <v>419500</v>
      </c>
      <c r="H197" s="26">
        <v>419500</v>
      </c>
    </row>
    <row r="198" spans="1:8" ht="15">
      <c r="A198" s="38" t="s">
        <v>188</v>
      </c>
      <c r="B198" s="28" t="s">
        <v>19</v>
      </c>
      <c r="C198" s="33" t="s">
        <v>190</v>
      </c>
      <c r="D198" s="32"/>
      <c r="E198" s="32"/>
      <c r="F198" s="28"/>
      <c r="G198" s="25">
        <f>SUM(G199+G215+G249+G260+G241)</f>
        <v>269824625</v>
      </c>
      <c r="H198" s="25">
        <f>SUM(H199+H215+H249+H260+H241)</f>
        <v>291386562</v>
      </c>
    </row>
    <row r="199" spans="1:8" ht="15">
      <c r="A199" s="38" t="s">
        <v>189</v>
      </c>
      <c r="B199" s="28" t="s">
        <v>19</v>
      </c>
      <c r="C199" s="33" t="s">
        <v>190</v>
      </c>
      <c r="D199" s="33" t="s">
        <v>173</v>
      </c>
      <c r="E199" s="32"/>
      <c r="F199" s="28"/>
      <c r="G199" s="25">
        <f>SUM(G200)</f>
        <v>54841621</v>
      </c>
      <c r="H199" s="25">
        <f>SUM(H200)</f>
        <v>54841621</v>
      </c>
    </row>
    <row r="200" spans="1:8" ht="45">
      <c r="A200" s="35" t="s">
        <v>775</v>
      </c>
      <c r="B200" s="28" t="s">
        <v>19</v>
      </c>
      <c r="C200" s="28" t="s">
        <v>190</v>
      </c>
      <c r="D200" s="28" t="s">
        <v>173</v>
      </c>
      <c r="E200" s="30" t="s">
        <v>376</v>
      </c>
      <c r="F200" s="28"/>
      <c r="G200" s="26">
        <f>SUM(G201+G208)</f>
        <v>54841621</v>
      </c>
      <c r="H200" s="26">
        <f>SUM(H201+H208)</f>
        <v>54841621</v>
      </c>
    </row>
    <row r="201" spans="1:8" ht="78.75" customHeight="1">
      <c r="A201" s="35" t="s">
        <v>789</v>
      </c>
      <c r="B201" s="28" t="s">
        <v>19</v>
      </c>
      <c r="C201" s="28" t="s">
        <v>190</v>
      </c>
      <c r="D201" s="28" t="s">
        <v>173</v>
      </c>
      <c r="E201" s="30" t="s">
        <v>451</v>
      </c>
      <c r="F201" s="28"/>
      <c r="G201" s="26">
        <f>SUM(G202)</f>
        <v>18887355</v>
      </c>
      <c r="H201" s="26">
        <f>SUM(H202)</f>
        <v>18887355</v>
      </c>
    </row>
    <row r="202" spans="1:8" ht="60">
      <c r="A202" s="35" t="s">
        <v>455</v>
      </c>
      <c r="B202" s="28" t="s">
        <v>19</v>
      </c>
      <c r="C202" s="28" t="s">
        <v>190</v>
      </c>
      <c r="D202" s="28" t="s">
        <v>173</v>
      </c>
      <c r="E202" s="30" t="s">
        <v>458</v>
      </c>
      <c r="F202" s="28"/>
      <c r="G202" s="26">
        <f>SUM(G203+G206)</f>
        <v>18887355</v>
      </c>
      <c r="H202" s="26">
        <f>SUM(H203+H206)</f>
        <v>18887355</v>
      </c>
    </row>
    <row r="203" spans="1:8" ht="30">
      <c r="A203" s="35" t="s">
        <v>253</v>
      </c>
      <c r="B203" s="28" t="s">
        <v>19</v>
      </c>
      <c r="C203" s="28" t="s">
        <v>190</v>
      </c>
      <c r="D203" s="28" t="s">
        <v>173</v>
      </c>
      <c r="E203" s="30" t="s">
        <v>459</v>
      </c>
      <c r="F203" s="28"/>
      <c r="G203" s="26">
        <f>SUM(G204:G205)</f>
        <v>18839145</v>
      </c>
      <c r="H203" s="26">
        <f>SUM(H204:H205)</f>
        <v>18839145</v>
      </c>
    </row>
    <row r="204" spans="1:8" ht="30">
      <c r="A204" s="35" t="s">
        <v>123</v>
      </c>
      <c r="B204" s="28" t="s">
        <v>19</v>
      </c>
      <c r="C204" s="28" t="s">
        <v>190</v>
      </c>
      <c r="D204" s="28" t="s">
        <v>173</v>
      </c>
      <c r="E204" s="30" t="s">
        <v>457</v>
      </c>
      <c r="F204" s="28" t="s">
        <v>179</v>
      </c>
      <c r="G204" s="26">
        <v>17814806</v>
      </c>
      <c r="H204" s="26">
        <v>17814806</v>
      </c>
    </row>
    <row r="205" spans="1:8" ht="15">
      <c r="A205" s="35" t="s">
        <v>181</v>
      </c>
      <c r="B205" s="28" t="s">
        <v>19</v>
      </c>
      <c r="C205" s="28" t="s">
        <v>190</v>
      </c>
      <c r="D205" s="28" t="s">
        <v>173</v>
      </c>
      <c r="E205" s="30" t="s">
        <v>457</v>
      </c>
      <c r="F205" s="28" t="s">
        <v>180</v>
      </c>
      <c r="G205" s="26">
        <v>1024339</v>
      </c>
      <c r="H205" s="26">
        <v>1024339</v>
      </c>
    </row>
    <row r="206" spans="1:8" ht="30">
      <c r="A206" s="52" t="s">
        <v>115</v>
      </c>
      <c r="B206" s="28" t="s">
        <v>19</v>
      </c>
      <c r="C206" s="28" t="s">
        <v>190</v>
      </c>
      <c r="D206" s="28" t="s">
        <v>173</v>
      </c>
      <c r="E206" s="30" t="s">
        <v>116</v>
      </c>
      <c r="F206" s="28"/>
      <c r="G206" s="26">
        <f>SUM(G207)</f>
        <v>48210</v>
      </c>
      <c r="H206" s="26">
        <f>SUM(H207)</f>
        <v>48210</v>
      </c>
    </row>
    <row r="207" spans="1:8" ht="60">
      <c r="A207" s="35" t="s">
        <v>248</v>
      </c>
      <c r="B207" s="28" t="s">
        <v>19</v>
      </c>
      <c r="C207" s="28" t="s">
        <v>190</v>
      </c>
      <c r="D207" s="28" t="s">
        <v>173</v>
      </c>
      <c r="E207" s="30" t="s">
        <v>116</v>
      </c>
      <c r="F207" s="28" t="s">
        <v>176</v>
      </c>
      <c r="G207" s="26">
        <v>48210</v>
      </c>
      <c r="H207" s="26">
        <v>48210</v>
      </c>
    </row>
    <row r="208" spans="1:8" ht="62.25" customHeight="1">
      <c r="A208" s="35" t="s">
        <v>776</v>
      </c>
      <c r="B208" s="28" t="s">
        <v>19</v>
      </c>
      <c r="C208" s="28" t="s">
        <v>190</v>
      </c>
      <c r="D208" s="28" t="s">
        <v>173</v>
      </c>
      <c r="E208" s="30" t="s">
        <v>377</v>
      </c>
      <c r="F208" s="28"/>
      <c r="G208" s="26">
        <f>SUM(G209)</f>
        <v>35954266</v>
      </c>
      <c r="H208" s="26">
        <f>SUM(H209)</f>
        <v>35954266</v>
      </c>
    </row>
    <row r="209" spans="1:8" ht="30">
      <c r="A209" s="35" t="s">
        <v>379</v>
      </c>
      <c r="B209" s="28" t="s">
        <v>19</v>
      </c>
      <c r="C209" s="28" t="s">
        <v>190</v>
      </c>
      <c r="D209" s="28" t="s">
        <v>173</v>
      </c>
      <c r="E209" s="30" t="s">
        <v>378</v>
      </c>
      <c r="F209" s="28"/>
      <c r="G209" s="26">
        <f>SUM(G210+G213)</f>
        <v>35954266</v>
      </c>
      <c r="H209" s="26">
        <f>SUM(H210+H213)</f>
        <v>35954266</v>
      </c>
    </row>
    <row r="210" spans="1:8" ht="108.75" customHeight="1">
      <c r="A210" s="35" t="s">
        <v>643</v>
      </c>
      <c r="B210" s="28" t="s">
        <v>19</v>
      </c>
      <c r="C210" s="28" t="s">
        <v>190</v>
      </c>
      <c r="D210" s="28" t="s">
        <v>173</v>
      </c>
      <c r="E210" s="30" t="s">
        <v>448</v>
      </c>
      <c r="F210" s="28"/>
      <c r="G210" s="26">
        <f>SUM(G211:G212)</f>
        <v>25739966</v>
      </c>
      <c r="H210" s="26">
        <f>SUM(H211:H212)</f>
        <v>25739966</v>
      </c>
    </row>
    <row r="211" spans="1:8" ht="60">
      <c r="A211" s="35" t="s">
        <v>248</v>
      </c>
      <c r="B211" s="28" t="s">
        <v>19</v>
      </c>
      <c r="C211" s="28" t="s">
        <v>190</v>
      </c>
      <c r="D211" s="28" t="s">
        <v>173</v>
      </c>
      <c r="E211" s="30" t="s">
        <v>448</v>
      </c>
      <c r="F211" s="28" t="s">
        <v>176</v>
      </c>
      <c r="G211" s="26">
        <v>25579207</v>
      </c>
      <c r="H211" s="26">
        <v>25579207</v>
      </c>
    </row>
    <row r="212" spans="1:8" ht="30">
      <c r="A212" s="35" t="s">
        <v>123</v>
      </c>
      <c r="B212" s="28" t="s">
        <v>19</v>
      </c>
      <c r="C212" s="28" t="s">
        <v>190</v>
      </c>
      <c r="D212" s="28" t="s">
        <v>173</v>
      </c>
      <c r="E212" s="30" t="s">
        <v>449</v>
      </c>
      <c r="F212" s="28" t="s">
        <v>179</v>
      </c>
      <c r="G212" s="26">
        <v>160759</v>
      </c>
      <c r="H212" s="26">
        <v>160759</v>
      </c>
    </row>
    <row r="213" spans="1:8" ht="30">
      <c r="A213" s="35" t="s">
        <v>253</v>
      </c>
      <c r="B213" s="28" t="s">
        <v>19</v>
      </c>
      <c r="C213" s="28" t="s">
        <v>190</v>
      </c>
      <c r="D213" s="28" t="s">
        <v>173</v>
      </c>
      <c r="E213" s="30" t="s">
        <v>469</v>
      </c>
      <c r="F213" s="28"/>
      <c r="G213" s="26">
        <f>SUM(G214:G214)</f>
        <v>10214300</v>
      </c>
      <c r="H213" s="26">
        <f>SUM(H214:H214)</f>
        <v>10214300</v>
      </c>
    </row>
    <row r="214" spans="1:8" ht="60">
      <c r="A214" s="35" t="s">
        <v>248</v>
      </c>
      <c r="B214" s="28" t="s">
        <v>19</v>
      </c>
      <c r="C214" s="28" t="s">
        <v>190</v>
      </c>
      <c r="D214" s="28" t="s">
        <v>173</v>
      </c>
      <c r="E214" s="30" t="s">
        <v>469</v>
      </c>
      <c r="F214" s="28" t="s">
        <v>176</v>
      </c>
      <c r="G214" s="26">
        <v>10214300</v>
      </c>
      <c r="H214" s="26">
        <v>10214300</v>
      </c>
    </row>
    <row r="215" spans="1:8" ht="15">
      <c r="A215" s="38" t="s">
        <v>191</v>
      </c>
      <c r="B215" s="28" t="s">
        <v>19</v>
      </c>
      <c r="C215" s="33" t="s">
        <v>190</v>
      </c>
      <c r="D215" s="33" t="s">
        <v>175</v>
      </c>
      <c r="E215" s="32"/>
      <c r="F215" s="28"/>
      <c r="G215" s="25">
        <f>SUM(G216+G229)</f>
        <v>190354701</v>
      </c>
      <c r="H215" s="25">
        <f>SUM(H216+H229)</f>
        <v>211916638</v>
      </c>
    </row>
    <row r="216" spans="1:8" ht="48.75" customHeight="1">
      <c r="A216" s="35" t="s">
        <v>777</v>
      </c>
      <c r="B216" s="28" t="s">
        <v>19</v>
      </c>
      <c r="C216" s="28" t="s">
        <v>190</v>
      </c>
      <c r="D216" s="28" t="s">
        <v>175</v>
      </c>
      <c r="E216" s="30" t="s">
        <v>376</v>
      </c>
      <c r="F216" s="28"/>
      <c r="G216" s="26">
        <f>SUM(G217+G234)</f>
        <v>190324701</v>
      </c>
      <c r="H216" s="26">
        <f>SUM(H217+H234)</f>
        <v>211886638</v>
      </c>
    </row>
    <row r="217" spans="1:8" ht="60">
      <c r="A217" s="35" t="s">
        <v>778</v>
      </c>
      <c r="B217" s="28" t="s">
        <v>19</v>
      </c>
      <c r="C217" s="28" t="s">
        <v>269</v>
      </c>
      <c r="D217" s="28" t="s">
        <v>175</v>
      </c>
      <c r="E217" s="30" t="s">
        <v>451</v>
      </c>
      <c r="F217" s="28"/>
      <c r="G217" s="26">
        <f>SUM(G218)</f>
        <v>30026697</v>
      </c>
      <c r="H217" s="26">
        <f>SUM(H218)</f>
        <v>51588634</v>
      </c>
    </row>
    <row r="218" spans="1:8" ht="60">
      <c r="A218" s="35" t="s">
        <v>455</v>
      </c>
      <c r="B218" s="28" t="s">
        <v>19</v>
      </c>
      <c r="C218" s="28" t="s">
        <v>190</v>
      </c>
      <c r="D218" s="28" t="s">
        <v>175</v>
      </c>
      <c r="E218" s="30" t="s">
        <v>458</v>
      </c>
      <c r="F218" s="28"/>
      <c r="G218" s="26">
        <f>SUM(G219+G224+G227+G222)</f>
        <v>30026697</v>
      </c>
      <c r="H218" s="26">
        <f>SUM(H219+H224+H227+H222)</f>
        <v>51588634</v>
      </c>
    </row>
    <row r="219" spans="1:8" ht="30">
      <c r="A219" s="35" t="s">
        <v>253</v>
      </c>
      <c r="B219" s="28" t="s">
        <v>19</v>
      </c>
      <c r="C219" s="28" t="s">
        <v>190</v>
      </c>
      <c r="D219" s="28" t="s">
        <v>175</v>
      </c>
      <c r="E219" s="30" t="s">
        <v>459</v>
      </c>
      <c r="F219" s="28"/>
      <c r="G219" s="26">
        <f>SUM(G220:G221)</f>
        <v>23152640</v>
      </c>
      <c r="H219" s="26">
        <f>SUM(H220:H221)</f>
        <v>44714577</v>
      </c>
    </row>
    <row r="220" spans="1:8" ht="30">
      <c r="A220" s="35" t="s">
        <v>123</v>
      </c>
      <c r="B220" s="28" t="s">
        <v>19</v>
      </c>
      <c r="C220" s="28" t="s">
        <v>190</v>
      </c>
      <c r="D220" s="28" t="s">
        <v>175</v>
      </c>
      <c r="E220" s="30" t="s">
        <v>459</v>
      </c>
      <c r="F220" s="28" t="s">
        <v>179</v>
      </c>
      <c r="G220" s="26">
        <v>20414043</v>
      </c>
      <c r="H220" s="26">
        <v>41975980</v>
      </c>
    </row>
    <row r="221" spans="1:8" ht="15">
      <c r="A221" s="35" t="s">
        <v>181</v>
      </c>
      <c r="B221" s="28" t="s">
        <v>19</v>
      </c>
      <c r="C221" s="28" t="s">
        <v>190</v>
      </c>
      <c r="D221" s="28" t="s">
        <v>175</v>
      </c>
      <c r="E221" s="30" t="s">
        <v>459</v>
      </c>
      <c r="F221" s="28" t="s">
        <v>180</v>
      </c>
      <c r="G221" s="26">
        <v>2738597</v>
      </c>
      <c r="H221" s="26">
        <v>2738597</v>
      </c>
    </row>
    <row r="222" spans="1:8" ht="30">
      <c r="A222" s="52" t="s">
        <v>135</v>
      </c>
      <c r="B222" s="28" t="s">
        <v>19</v>
      </c>
      <c r="C222" s="28" t="s">
        <v>190</v>
      </c>
      <c r="D222" s="28" t="s">
        <v>175</v>
      </c>
      <c r="E222" s="30" t="s">
        <v>134</v>
      </c>
      <c r="F222" s="28"/>
      <c r="G222" s="26">
        <f>SUM(G223)</f>
        <v>1800000</v>
      </c>
      <c r="H222" s="26">
        <f>SUM(H223)</f>
        <v>1800000</v>
      </c>
    </row>
    <row r="223" spans="1:8" ht="30">
      <c r="A223" s="35" t="s">
        <v>123</v>
      </c>
      <c r="B223" s="28" t="s">
        <v>19</v>
      </c>
      <c r="C223" s="28" t="s">
        <v>190</v>
      </c>
      <c r="D223" s="28" t="s">
        <v>175</v>
      </c>
      <c r="E223" s="30" t="s">
        <v>134</v>
      </c>
      <c r="F223" s="28" t="s">
        <v>179</v>
      </c>
      <c r="G223" s="26">
        <v>1800000</v>
      </c>
      <c r="H223" s="26">
        <v>1800000</v>
      </c>
    </row>
    <row r="224" spans="1:8" ht="30">
      <c r="A224" s="52" t="s">
        <v>115</v>
      </c>
      <c r="B224" s="28" t="s">
        <v>19</v>
      </c>
      <c r="C224" s="28" t="s">
        <v>190</v>
      </c>
      <c r="D224" s="28" t="s">
        <v>175</v>
      </c>
      <c r="E224" s="30" t="s">
        <v>116</v>
      </c>
      <c r="F224" s="28"/>
      <c r="G224" s="26">
        <f>SUM(G225:G226)</f>
        <v>1459057</v>
      </c>
      <c r="H224" s="26">
        <f>SUM(H225:H226)</f>
        <v>1459057</v>
      </c>
    </row>
    <row r="225" spans="1:8" ht="60">
      <c r="A225" s="35" t="s">
        <v>248</v>
      </c>
      <c r="B225" s="28" t="s">
        <v>19</v>
      </c>
      <c r="C225" s="28" t="s">
        <v>190</v>
      </c>
      <c r="D225" s="28" t="s">
        <v>175</v>
      </c>
      <c r="E225" s="30" t="s">
        <v>116</v>
      </c>
      <c r="F225" s="28" t="s">
        <v>176</v>
      </c>
      <c r="G225" s="26">
        <v>1368025</v>
      </c>
      <c r="H225" s="26">
        <v>1368025</v>
      </c>
    </row>
    <row r="226" spans="1:8" ht="15">
      <c r="A226" s="35" t="s">
        <v>202</v>
      </c>
      <c r="B226" s="28" t="s">
        <v>19</v>
      </c>
      <c r="C226" s="28" t="s">
        <v>190</v>
      </c>
      <c r="D226" s="28" t="s">
        <v>175</v>
      </c>
      <c r="E226" s="30" t="s">
        <v>116</v>
      </c>
      <c r="F226" s="28" t="s">
        <v>201</v>
      </c>
      <c r="G226" s="26">
        <v>91032</v>
      </c>
      <c r="H226" s="26">
        <v>91032</v>
      </c>
    </row>
    <row r="227" spans="1:8" ht="72.75" customHeight="1">
      <c r="A227" s="223" t="s">
        <v>118</v>
      </c>
      <c r="B227" s="28" t="s">
        <v>19</v>
      </c>
      <c r="C227" s="28" t="s">
        <v>190</v>
      </c>
      <c r="D227" s="28" t="s">
        <v>175</v>
      </c>
      <c r="E227" s="30" t="s">
        <v>119</v>
      </c>
      <c r="F227" s="28"/>
      <c r="G227" s="26">
        <f>SUM(G228)</f>
        <v>3615000</v>
      </c>
      <c r="H227" s="26">
        <f>SUM(H228)</f>
        <v>3615000</v>
      </c>
    </row>
    <row r="228" spans="1:8" ht="30">
      <c r="A228" s="35" t="s">
        <v>123</v>
      </c>
      <c r="B228" s="28" t="s">
        <v>19</v>
      </c>
      <c r="C228" s="28" t="s">
        <v>190</v>
      </c>
      <c r="D228" s="28" t="s">
        <v>175</v>
      </c>
      <c r="E228" s="30" t="s">
        <v>120</v>
      </c>
      <c r="F228" s="28" t="s">
        <v>179</v>
      </c>
      <c r="G228" s="26">
        <v>3615000</v>
      </c>
      <c r="H228" s="26">
        <v>3615000</v>
      </c>
    </row>
    <row r="229" spans="1:8" ht="45">
      <c r="A229" s="35" t="s">
        <v>91</v>
      </c>
      <c r="B229" s="28" t="s">
        <v>19</v>
      </c>
      <c r="C229" s="28" t="s">
        <v>190</v>
      </c>
      <c r="D229" s="28" t="s">
        <v>175</v>
      </c>
      <c r="E229" s="30" t="s">
        <v>89</v>
      </c>
      <c r="F229" s="28"/>
      <c r="G229" s="26">
        <f>SUM(G230)</f>
        <v>30000</v>
      </c>
      <c r="H229" s="26">
        <f>SUM(H230)</f>
        <v>30000</v>
      </c>
    </row>
    <row r="230" spans="1:8" ht="45">
      <c r="A230" s="35" t="s">
        <v>92</v>
      </c>
      <c r="B230" s="28" t="s">
        <v>19</v>
      </c>
      <c r="C230" s="28" t="s">
        <v>190</v>
      </c>
      <c r="D230" s="28" t="s">
        <v>175</v>
      </c>
      <c r="E230" s="30" t="s">
        <v>90</v>
      </c>
      <c r="F230" s="28"/>
      <c r="G230" s="26">
        <f>SUM(G231)</f>
        <v>30000</v>
      </c>
      <c r="H230" s="26">
        <f>SUM(H231)</f>
        <v>30000</v>
      </c>
    </row>
    <row r="231" spans="1:8" ht="30">
      <c r="A231" s="39" t="s">
        <v>94</v>
      </c>
      <c r="B231" s="28" t="s">
        <v>19</v>
      </c>
      <c r="C231" s="28" t="s">
        <v>190</v>
      </c>
      <c r="D231" s="28" t="s">
        <v>175</v>
      </c>
      <c r="E231" s="30" t="s">
        <v>93</v>
      </c>
      <c r="F231" s="28"/>
      <c r="G231" s="26">
        <f>SUM(G233)</f>
        <v>30000</v>
      </c>
      <c r="H231" s="26">
        <f>SUM(H233)</f>
        <v>30000</v>
      </c>
    </row>
    <row r="232" spans="1:8" ht="15">
      <c r="A232" s="39" t="s">
        <v>96</v>
      </c>
      <c r="B232" s="28" t="s">
        <v>19</v>
      </c>
      <c r="C232" s="28" t="s">
        <v>190</v>
      </c>
      <c r="D232" s="28" t="s">
        <v>175</v>
      </c>
      <c r="E232" s="30" t="s">
        <v>95</v>
      </c>
      <c r="F232" s="28"/>
      <c r="G232" s="26">
        <f>SUM(G233)</f>
        <v>30000</v>
      </c>
      <c r="H232" s="26">
        <f>SUM(H233)</f>
        <v>30000</v>
      </c>
    </row>
    <row r="233" spans="1:8" ht="30">
      <c r="A233" s="35" t="s">
        <v>123</v>
      </c>
      <c r="B233" s="28" t="s">
        <v>19</v>
      </c>
      <c r="C233" s="28" t="s">
        <v>190</v>
      </c>
      <c r="D233" s="28" t="s">
        <v>175</v>
      </c>
      <c r="E233" s="30" t="s">
        <v>95</v>
      </c>
      <c r="F233" s="28" t="s">
        <v>179</v>
      </c>
      <c r="G233" s="26">
        <v>30000</v>
      </c>
      <c r="H233" s="26">
        <v>30000</v>
      </c>
    </row>
    <row r="234" spans="1:8" ht="54.75" customHeight="1">
      <c r="A234" s="38" t="s">
        <v>779</v>
      </c>
      <c r="B234" s="28" t="s">
        <v>19</v>
      </c>
      <c r="C234" s="33" t="s">
        <v>190</v>
      </c>
      <c r="D234" s="33" t="s">
        <v>175</v>
      </c>
      <c r="E234" s="32" t="s">
        <v>377</v>
      </c>
      <c r="F234" s="33"/>
      <c r="G234" s="25">
        <f>SUM(G235)</f>
        <v>160298004</v>
      </c>
      <c r="H234" s="25">
        <f>SUM(H235)</f>
        <v>160298004</v>
      </c>
    </row>
    <row r="235" spans="1:8" ht="30">
      <c r="A235" s="35" t="s">
        <v>460</v>
      </c>
      <c r="B235" s="28" t="s">
        <v>19</v>
      </c>
      <c r="C235" s="28" t="s">
        <v>190</v>
      </c>
      <c r="D235" s="28" t="s">
        <v>175</v>
      </c>
      <c r="E235" s="30" t="s">
        <v>456</v>
      </c>
      <c r="F235" s="28"/>
      <c r="G235" s="26">
        <f>SUM(G236+G239)</f>
        <v>160298004</v>
      </c>
      <c r="H235" s="26">
        <f>SUM(H236+H239)</f>
        <v>160298004</v>
      </c>
    </row>
    <row r="236" spans="1:8" ht="105">
      <c r="A236" s="35" t="s">
        <v>644</v>
      </c>
      <c r="B236" s="28" t="s">
        <v>19</v>
      </c>
      <c r="C236" s="28" t="s">
        <v>190</v>
      </c>
      <c r="D236" s="28" t="s">
        <v>175</v>
      </c>
      <c r="E236" s="30" t="s">
        <v>461</v>
      </c>
      <c r="F236" s="28"/>
      <c r="G236" s="26">
        <f>SUM(G237:G238)</f>
        <v>158013803</v>
      </c>
      <c r="H236" s="26">
        <f>SUM(H237:H238)</f>
        <v>158013803</v>
      </c>
    </row>
    <row r="237" spans="1:8" ht="60">
      <c r="A237" s="35" t="s">
        <v>248</v>
      </c>
      <c r="B237" s="28" t="s">
        <v>19</v>
      </c>
      <c r="C237" s="28" t="s">
        <v>190</v>
      </c>
      <c r="D237" s="28" t="s">
        <v>175</v>
      </c>
      <c r="E237" s="30" t="s">
        <v>462</v>
      </c>
      <c r="F237" s="28" t="s">
        <v>176</v>
      </c>
      <c r="G237" s="26">
        <v>151343626</v>
      </c>
      <c r="H237" s="26">
        <v>151343626</v>
      </c>
    </row>
    <row r="238" spans="1:8" ht="30">
      <c r="A238" s="35" t="s">
        <v>123</v>
      </c>
      <c r="B238" s="28" t="s">
        <v>19</v>
      </c>
      <c r="C238" s="28" t="s">
        <v>190</v>
      </c>
      <c r="D238" s="28" t="s">
        <v>175</v>
      </c>
      <c r="E238" s="30" t="s">
        <v>462</v>
      </c>
      <c r="F238" s="28" t="s">
        <v>179</v>
      </c>
      <c r="G238" s="26">
        <v>6670177</v>
      </c>
      <c r="H238" s="26">
        <v>6670177</v>
      </c>
    </row>
    <row r="239" spans="1:8" ht="30">
      <c r="A239" s="35" t="s">
        <v>268</v>
      </c>
      <c r="B239" s="28" t="s">
        <v>19</v>
      </c>
      <c r="C239" s="28" t="s">
        <v>190</v>
      </c>
      <c r="D239" s="28" t="s">
        <v>175</v>
      </c>
      <c r="E239" s="30" t="s">
        <v>463</v>
      </c>
      <c r="F239" s="28"/>
      <c r="G239" s="26">
        <f>SUM(G240)</f>
        <v>2284201</v>
      </c>
      <c r="H239" s="26">
        <f>SUM(H240)</f>
        <v>2284201</v>
      </c>
    </row>
    <row r="240" spans="1:8" ht="60">
      <c r="A240" s="35" t="s">
        <v>248</v>
      </c>
      <c r="B240" s="28" t="s">
        <v>19</v>
      </c>
      <c r="C240" s="28" t="s">
        <v>190</v>
      </c>
      <c r="D240" s="28" t="s">
        <v>175</v>
      </c>
      <c r="E240" s="30" t="s">
        <v>463</v>
      </c>
      <c r="F240" s="28" t="s">
        <v>176</v>
      </c>
      <c r="G240" s="26">
        <v>2284201</v>
      </c>
      <c r="H240" s="26">
        <v>2284201</v>
      </c>
    </row>
    <row r="241" spans="1:8" ht="15">
      <c r="A241" s="38" t="s">
        <v>676</v>
      </c>
      <c r="B241" s="28" t="s">
        <v>19</v>
      </c>
      <c r="C241" s="33" t="s">
        <v>190</v>
      </c>
      <c r="D241" s="33" t="s">
        <v>178</v>
      </c>
      <c r="E241" s="32"/>
      <c r="F241" s="33"/>
      <c r="G241" s="25">
        <f aca="true" t="shared" si="16" ref="G241:H244">SUM(G242)</f>
        <v>15772797</v>
      </c>
      <c r="H241" s="25">
        <f t="shared" si="16"/>
        <v>15772797</v>
      </c>
    </row>
    <row r="242" spans="1:8" ht="47.25" customHeight="1">
      <c r="A242" s="38" t="s">
        <v>777</v>
      </c>
      <c r="B242" s="28" t="s">
        <v>19</v>
      </c>
      <c r="C242" s="33" t="s">
        <v>190</v>
      </c>
      <c r="D242" s="33" t="s">
        <v>178</v>
      </c>
      <c r="E242" s="32" t="s">
        <v>376</v>
      </c>
      <c r="F242" s="28"/>
      <c r="G242" s="26">
        <f t="shared" si="16"/>
        <v>15772797</v>
      </c>
      <c r="H242" s="26">
        <f t="shared" si="16"/>
        <v>15772797</v>
      </c>
    </row>
    <row r="243" spans="1:8" ht="60" customHeight="1">
      <c r="A243" s="35" t="s">
        <v>785</v>
      </c>
      <c r="B243" s="28" t="s">
        <v>19</v>
      </c>
      <c r="C243" s="33" t="s">
        <v>190</v>
      </c>
      <c r="D243" s="33" t="s">
        <v>178</v>
      </c>
      <c r="E243" s="32" t="s">
        <v>464</v>
      </c>
      <c r="F243" s="33"/>
      <c r="G243" s="25">
        <f t="shared" si="16"/>
        <v>15772797</v>
      </c>
      <c r="H243" s="25">
        <f t="shared" si="16"/>
        <v>15772797</v>
      </c>
    </row>
    <row r="244" spans="1:8" ht="30">
      <c r="A244" s="35" t="s">
        <v>465</v>
      </c>
      <c r="B244" s="28" t="s">
        <v>19</v>
      </c>
      <c r="C244" s="28" t="s">
        <v>190</v>
      </c>
      <c r="D244" s="28" t="s">
        <v>178</v>
      </c>
      <c r="E244" s="30" t="s">
        <v>0</v>
      </c>
      <c r="F244" s="28"/>
      <c r="G244" s="26">
        <f t="shared" si="16"/>
        <v>15772797</v>
      </c>
      <c r="H244" s="26">
        <f t="shared" si="16"/>
        <v>15772797</v>
      </c>
    </row>
    <row r="245" spans="1:8" ht="30">
      <c r="A245" s="35" t="s">
        <v>253</v>
      </c>
      <c r="B245" s="28" t="s">
        <v>19</v>
      </c>
      <c r="C245" s="28" t="s">
        <v>190</v>
      </c>
      <c r="D245" s="28" t="s">
        <v>178</v>
      </c>
      <c r="E245" s="30" t="s">
        <v>1</v>
      </c>
      <c r="F245" s="28"/>
      <c r="G245" s="26">
        <f>SUM(G246:G248)</f>
        <v>15772797</v>
      </c>
      <c r="H245" s="26">
        <f>SUM(H246:H248)</f>
        <v>15772797</v>
      </c>
    </row>
    <row r="246" spans="1:8" ht="60">
      <c r="A246" s="35" t="s">
        <v>248</v>
      </c>
      <c r="B246" s="28" t="s">
        <v>19</v>
      </c>
      <c r="C246" s="28" t="s">
        <v>190</v>
      </c>
      <c r="D246" s="28" t="s">
        <v>178</v>
      </c>
      <c r="E246" s="30" t="s">
        <v>1</v>
      </c>
      <c r="F246" s="28" t="s">
        <v>176</v>
      </c>
      <c r="G246" s="26">
        <v>14128200</v>
      </c>
      <c r="H246" s="26">
        <v>14128200</v>
      </c>
    </row>
    <row r="247" spans="1:8" ht="30">
      <c r="A247" s="35" t="s">
        <v>123</v>
      </c>
      <c r="B247" s="28" t="s">
        <v>19</v>
      </c>
      <c r="C247" s="28" t="s">
        <v>190</v>
      </c>
      <c r="D247" s="28" t="s">
        <v>178</v>
      </c>
      <c r="E247" s="30" t="s">
        <v>1</v>
      </c>
      <c r="F247" s="28" t="s">
        <v>179</v>
      </c>
      <c r="G247" s="26">
        <v>1619570</v>
      </c>
      <c r="H247" s="26">
        <v>1619570</v>
      </c>
    </row>
    <row r="248" spans="1:8" ht="15">
      <c r="A248" s="35" t="s">
        <v>181</v>
      </c>
      <c r="B248" s="28" t="s">
        <v>19</v>
      </c>
      <c r="C248" s="28" t="s">
        <v>190</v>
      </c>
      <c r="D248" s="28" t="s">
        <v>178</v>
      </c>
      <c r="E248" s="30" t="s">
        <v>1</v>
      </c>
      <c r="F248" s="28" t="s">
        <v>180</v>
      </c>
      <c r="G248" s="26">
        <v>25027</v>
      </c>
      <c r="H248" s="26">
        <v>25027</v>
      </c>
    </row>
    <row r="249" spans="1:8" ht="15">
      <c r="A249" s="38" t="s">
        <v>192</v>
      </c>
      <c r="B249" s="28" t="s">
        <v>19</v>
      </c>
      <c r="C249" s="33" t="s">
        <v>190</v>
      </c>
      <c r="D249" s="33" t="s">
        <v>190</v>
      </c>
      <c r="E249" s="32"/>
      <c r="F249" s="28"/>
      <c r="G249" s="25">
        <f>SUM(G250)</f>
        <v>1600000</v>
      </c>
      <c r="H249" s="25">
        <f>SUM(H250)</f>
        <v>1600000</v>
      </c>
    </row>
    <row r="250" spans="1:8" ht="57">
      <c r="A250" s="38" t="s">
        <v>387</v>
      </c>
      <c r="B250" s="28" t="s">
        <v>19</v>
      </c>
      <c r="C250" s="33" t="s">
        <v>190</v>
      </c>
      <c r="D250" s="33" t="s">
        <v>190</v>
      </c>
      <c r="E250" s="32" t="s">
        <v>388</v>
      </c>
      <c r="F250" s="33"/>
      <c r="G250" s="25">
        <f>SUM(G251+G255)</f>
        <v>1600000</v>
      </c>
      <c r="H250" s="25">
        <f>SUM(H251+H255)</f>
        <v>1600000</v>
      </c>
    </row>
    <row r="251" spans="1:8" ht="75">
      <c r="A251" s="39" t="s">
        <v>2</v>
      </c>
      <c r="B251" s="28" t="s">
        <v>19</v>
      </c>
      <c r="C251" s="28" t="s">
        <v>190</v>
      </c>
      <c r="D251" s="28" t="s">
        <v>190</v>
      </c>
      <c r="E251" s="30" t="s">
        <v>3</v>
      </c>
      <c r="F251" s="28"/>
      <c r="G251" s="26">
        <f aca="true" t="shared" si="17" ref="G251:H253">SUM(G252)</f>
        <v>100000</v>
      </c>
      <c r="H251" s="26">
        <f t="shared" si="17"/>
        <v>100000</v>
      </c>
    </row>
    <row r="252" spans="1:8" s="1" customFormat="1" ht="30">
      <c r="A252" s="39" t="s">
        <v>4</v>
      </c>
      <c r="B252" s="28" t="s">
        <v>19</v>
      </c>
      <c r="C252" s="28" t="s">
        <v>190</v>
      </c>
      <c r="D252" s="28" t="s">
        <v>190</v>
      </c>
      <c r="E252" s="30" t="s">
        <v>5</v>
      </c>
      <c r="F252" s="28"/>
      <c r="G252" s="26">
        <f t="shared" si="17"/>
        <v>100000</v>
      </c>
      <c r="H252" s="26">
        <f t="shared" si="17"/>
        <v>100000</v>
      </c>
    </row>
    <row r="253" spans="1:8" s="1" customFormat="1" ht="15">
      <c r="A253" s="39" t="s">
        <v>254</v>
      </c>
      <c r="B253" s="28" t="s">
        <v>19</v>
      </c>
      <c r="C253" s="28" t="s">
        <v>190</v>
      </c>
      <c r="D253" s="28" t="s">
        <v>190</v>
      </c>
      <c r="E253" s="30" t="s">
        <v>6</v>
      </c>
      <c r="F253" s="28"/>
      <c r="G253" s="26">
        <f t="shared" si="17"/>
        <v>100000</v>
      </c>
      <c r="H253" s="26">
        <f t="shared" si="17"/>
        <v>100000</v>
      </c>
    </row>
    <row r="254" spans="1:8" s="1" customFormat="1" ht="30">
      <c r="A254" s="35" t="s">
        <v>123</v>
      </c>
      <c r="B254" s="28" t="s">
        <v>19</v>
      </c>
      <c r="C254" s="28" t="s">
        <v>190</v>
      </c>
      <c r="D254" s="28" t="s">
        <v>190</v>
      </c>
      <c r="E254" s="30" t="s">
        <v>7</v>
      </c>
      <c r="F254" s="28" t="s">
        <v>179</v>
      </c>
      <c r="G254" s="26">
        <v>100000</v>
      </c>
      <c r="H254" s="26">
        <v>100000</v>
      </c>
    </row>
    <row r="255" spans="1:8" s="1" customFormat="1" ht="63.75" customHeight="1">
      <c r="A255" s="39" t="s">
        <v>8</v>
      </c>
      <c r="B255" s="28" t="s">
        <v>19</v>
      </c>
      <c r="C255" s="28" t="s">
        <v>190</v>
      </c>
      <c r="D255" s="28" t="s">
        <v>190</v>
      </c>
      <c r="E255" s="30" t="s">
        <v>9</v>
      </c>
      <c r="F255" s="28"/>
      <c r="G255" s="26">
        <f>SUM(G256)</f>
        <v>1500000</v>
      </c>
      <c r="H255" s="26">
        <f>SUM(H256)</f>
        <v>1500000</v>
      </c>
    </row>
    <row r="256" spans="1:8" ht="31.5" customHeight="1">
      <c r="A256" s="39" t="s">
        <v>10</v>
      </c>
      <c r="B256" s="28" t="s">
        <v>19</v>
      </c>
      <c r="C256" s="28" t="s">
        <v>190</v>
      </c>
      <c r="D256" s="28" t="s">
        <v>190</v>
      </c>
      <c r="E256" s="30" t="s">
        <v>39</v>
      </c>
      <c r="F256" s="28"/>
      <c r="G256" s="26">
        <f>SUM(G257)</f>
        <v>1500000</v>
      </c>
      <c r="H256" s="26">
        <f>SUM(H257)</f>
        <v>1500000</v>
      </c>
    </row>
    <row r="257" spans="1:8" ht="30">
      <c r="A257" s="52" t="s">
        <v>107</v>
      </c>
      <c r="B257" s="28" t="s">
        <v>19</v>
      </c>
      <c r="C257" s="28" t="s">
        <v>190</v>
      </c>
      <c r="D257" s="28" t="s">
        <v>190</v>
      </c>
      <c r="E257" s="30" t="s">
        <v>108</v>
      </c>
      <c r="F257" s="28"/>
      <c r="G257" s="26">
        <f>SUM(G258:G259)</f>
        <v>1500000</v>
      </c>
      <c r="H257" s="26">
        <f>SUM(H258:H259)</f>
        <v>1500000</v>
      </c>
    </row>
    <row r="258" spans="1:8" ht="30">
      <c r="A258" s="35" t="s">
        <v>123</v>
      </c>
      <c r="B258" s="28" t="s">
        <v>19</v>
      </c>
      <c r="C258" s="28" t="s">
        <v>190</v>
      </c>
      <c r="D258" s="28" t="s">
        <v>190</v>
      </c>
      <c r="E258" s="30" t="s">
        <v>108</v>
      </c>
      <c r="F258" s="28" t="s">
        <v>179</v>
      </c>
      <c r="G258" s="26">
        <v>400000</v>
      </c>
      <c r="H258" s="26">
        <v>400000</v>
      </c>
    </row>
    <row r="259" spans="1:8" ht="15">
      <c r="A259" s="35" t="s">
        <v>202</v>
      </c>
      <c r="B259" s="28" t="s">
        <v>19</v>
      </c>
      <c r="C259" s="28" t="s">
        <v>190</v>
      </c>
      <c r="D259" s="28" t="s">
        <v>190</v>
      </c>
      <c r="E259" s="30" t="s">
        <v>108</v>
      </c>
      <c r="F259" s="28" t="s">
        <v>201</v>
      </c>
      <c r="G259" s="26">
        <v>1100000</v>
      </c>
      <c r="H259" s="26">
        <v>1100000</v>
      </c>
    </row>
    <row r="260" spans="1:8" ht="15">
      <c r="A260" s="38" t="s">
        <v>193</v>
      </c>
      <c r="B260" s="28" t="s">
        <v>19</v>
      </c>
      <c r="C260" s="33" t="s">
        <v>190</v>
      </c>
      <c r="D260" s="33" t="s">
        <v>194</v>
      </c>
      <c r="E260" s="32"/>
      <c r="F260" s="28"/>
      <c r="G260" s="25">
        <f>SUM(G261)</f>
        <v>7255506</v>
      </c>
      <c r="H260" s="25">
        <f>SUM(H261)</f>
        <v>7255506</v>
      </c>
    </row>
    <row r="261" spans="1:8" ht="45">
      <c r="A261" s="39" t="s">
        <v>235</v>
      </c>
      <c r="B261" s="28" t="s">
        <v>19</v>
      </c>
      <c r="C261" s="28" t="s">
        <v>190</v>
      </c>
      <c r="D261" s="28" t="s">
        <v>194</v>
      </c>
      <c r="E261" s="28" t="s">
        <v>376</v>
      </c>
      <c r="F261" s="28"/>
      <c r="G261" s="26">
        <f>SUM(G263)</f>
        <v>7255506</v>
      </c>
      <c r="H261" s="26">
        <f>SUM(H263)</f>
        <v>7255506</v>
      </c>
    </row>
    <row r="262" spans="1:8" ht="60">
      <c r="A262" s="39" t="s">
        <v>780</v>
      </c>
      <c r="B262" s="28" t="s">
        <v>19</v>
      </c>
      <c r="C262" s="28" t="s">
        <v>190</v>
      </c>
      <c r="D262" s="28" t="s">
        <v>194</v>
      </c>
      <c r="E262" s="28" t="s">
        <v>451</v>
      </c>
      <c r="F262" s="28"/>
      <c r="G262" s="26">
        <f>SUM(G263)</f>
        <v>7255506</v>
      </c>
      <c r="H262" s="26">
        <f>SUM(H263)</f>
        <v>7255506</v>
      </c>
    </row>
    <row r="263" spans="1:8" s="1" customFormat="1" ht="30">
      <c r="A263" s="35" t="s">
        <v>12</v>
      </c>
      <c r="B263" s="28" t="s">
        <v>19</v>
      </c>
      <c r="C263" s="28" t="s">
        <v>190</v>
      </c>
      <c r="D263" s="28" t="s">
        <v>194</v>
      </c>
      <c r="E263" s="28" t="s">
        <v>11</v>
      </c>
      <c r="F263" s="28"/>
      <c r="G263" s="26">
        <f>SUM(G264+G266+G270)</f>
        <v>7255506</v>
      </c>
      <c r="H263" s="26">
        <f>SUM(H264+H266+H270)</f>
        <v>7255506</v>
      </c>
    </row>
    <row r="264" spans="1:8" s="1" customFormat="1" ht="45">
      <c r="A264" s="35" t="s">
        <v>163</v>
      </c>
      <c r="B264" s="28" t="s">
        <v>19</v>
      </c>
      <c r="C264" s="28" t="s">
        <v>190</v>
      </c>
      <c r="D264" s="28" t="s">
        <v>194</v>
      </c>
      <c r="E264" s="28" t="s">
        <v>13</v>
      </c>
      <c r="F264" s="28"/>
      <c r="G264" s="26">
        <f>SUM(G265)</f>
        <v>76366</v>
      </c>
      <c r="H264" s="26">
        <f>SUM(H265)</f>
        <v>76366</v>
      </c>
    </row>
    <row r="265" spans="1:8" s="1" customFormat="1" ht="60">
      <c r="A265" s="35" t="s">
        <v>158</v>
      </c>
      <c r="B265" s="28" t="s">
        <v>19</v>
      </c>
      <c r="C265" s="28" t="s">
        <v>190</v>
      </c>
      <c r="D265" s="28" t="s">
        <v>194</v>
      </c>
      <c r="E265" s="28" t="s">
        <v>13</v>
      </c>
      <c r="F265" s="28" t="s">
        <v>176</v>
      </c>
      <c r="G265" s="26">
        <v>76366</v>
      </c>
      <c r="H265" s="26">
        <v>76366</v>
      </c>
    </row>
    <row r="266" spans="1:8" s="1" customFormat="1" ht="30">
      <c r="A266" s="35" t="s">
        <v>253</v>
      </c>
      <c r="B266" s="28" t="s">
        <v>19</v>
      </c>
      <c r="C266" s="28" t="s">
        <v>190</v>
      </c>
      <c r="D266" s="28" t="s">
        <v>194</v>
      </c>
      <c r="E266" s="28" t="s">
        <v>14</v>
      </c>
      <c r="F266" s="28"/>
      <c r="G266" s="26">
        <f>SUM(G267:G269)</f>
        <v>7129140</v>
      </c>
      <c r="H266" s="26">
        <f>SUM(H267:H269)</f>
        <v>7129140</v>
      </c>
    </row>
    <row r="267" spans="1:8" ht="60">
      <c r="A267" s="35" t="s">
        <v>248</v>
      </c>
      <c r="B267" s="28" t="s">
        <v>19</v>
      </c>
      <c r="C267" s="28" t="s">
        <v>190</v>
      </c>
      <c r="D267" s="28" t="s">
        <v>194</v>
      </c>
      <c r="E267" s="28" t="s">
        <v>454</v>
      </c>
      <c r="F267" s="28" t="s">
        <v>176</v>
      </c>
      <c r="G267" s="26">
        <v>6567020</v>
      </c>
      <c r="H267" s="26">
        <v>6567020</v>
      </c>
    </row>
    <row r="268" spans="1:8" ht="30">
      <c r="A268" s="35" t="s">
        <v>123</v>
      </c>
      <c r="B268" s="28" t="s">
        <v>19</v>
      </c>
      <c r="C268" s="28" t="s">
        <v>190</v>
      </c>
      <c r="D268" s="28" t="s">
        <v>194</v>
      </c>
      <c r="E268" s="28" t="s">
        <v>15</v>
      </c>
      <c r="F268" s="28" t="s">
        <v>179</v>
      </c>
      <c r="G268" s="26">
        <v>545400</v>
      </c>
      <c r="H268" s="26">
        <v>545400</v>
      </c>
    </row>
    <row r="269" spans="1:8" ht="15">
      <c r="A269" s="35" t="s">
        <v>181</v>
      </c>
      <c r="B269" s="28" t="s">
        <v>19</v>
      </c>
      <c r="C269" s="28" t="s">
        <v>190</v>
      </c>
      <c r="D269" s="28" t="s">
        <v>194</v>
      </c>
      <c r="E269" s="28" t="s">
        <v>15</v>
      </c>
      <c r="F269" s="28" t="s">
        <v>180</v>
      </c>
      <c r="G269" s="26">
        <v>16720</v>
      </c>
      <c r="H269" s="26">
        <v>16720</v>
      </c>
    </row>
    <row r="270" spans="1:8" ht="15">
      <c r="A270" s="39" t="s">
        <v>110</v>
      </c>
      <c r="B270" s="28" t="s">
        <v>19</v>
      </c>
      <c r="C270" s="28" t="s">
        <v>190</v>
      </c>
      <c r="D270" s="28" t="s">
        <v>194</v>
      </c>
      <c r="E270" s="28" t="s">
        <v>111</v>
      </c>
      <c r="F270" s="28"/>
      <c r="G270" s="26">
        <f>SUM(G271)</f>
        <v>50000</v>
      </c>
      <c r="H270" s="26">
        <f>SUM(H271)</f>
        <v>50000</v>
      </c>
    </row>
    <row r="271" spans="1:8" ht="30">
      <c r="A271" s="35" t="s">
        <v>123</v>
      </c>
      <c r="B271" s="28" t="s">
        <v>19</v>
      </c>
      <c r="C271" s="28" t="s">
        <v>190</v>
      </c>
      <c r="D271" s="28" t="s">
        <v>194</v>
      </c>
      <c r="E271" s="28" t="s">
        <v>111</v>
      </c>
      <c r="F271" s="28" t="s">
        <v>179</v>
      </c>
      <c r="G271" s="26">
        <v>50000</v>
      </c>
      <c r="H271" s="26">
        <v>50000</v>
      </c>
    </row>
    <row r="272" spans="1:8" s="22" customFormat="1" ht="15">
      <c r="A272" s="38" t="s">
        <v>195</v>
      </c>
      <c r="B272" s="28" t="s">
        <v>19</v>
      </c>
      <c r="C272" s="33" t="s">
        <v>197</v>
      </c>
      <c r="D272" s="33"/>
      <c r="E272" s="32"/>
      <c r="F272" s="28"/>
      <c r="G272" s="25">
        <f>SUM(G273+G292)</f>
        <v>13155859</v>
      </c>
      <c r="H272" s="25">
        <f>SUM(H273+H292)</f>
        <v>13155859</v>
      </c>
    </row>
    <row r="273" spans="1:8" s="3" customFormat="1" ht="15">
      <c r="A273" s="38" t="s">
        <v>196</v>
      </c>
      <c r="B273" s="28" t="s">
        <v>19</v>
      </c>
      <c r="C273" s="33" t="s">
        <v>197</v>
      </c>
      <c r="D273" s="33" t="s">
        <v>173</v>
      </c>
      <c r="E273" s="32"/>
      <c r="F273" s="28"/>
      <c r="G273" s="25">
        <f>SUM(G274)</f>
        <v>11967833</v>
      </c>
      <c r="H273" s="25">
        <f>SUM(H274)</f>
        <v>11967833</v>
      </c>
    </row>
    <row r="274" spans="1:8" s="1" customFormat="1" ht="30">
      <c r="A274" s="39" t="s">
        <v>394</v>
      </c>
      <c r="B274" s="28" t="s">
        <v>19</v>
      </c>
      <c r="C274" s="28" t="s">
        <v>197</v>
      </c>
      <c r="D274" s="28" t="s">
        <v>173</v>
      </c>
      <c r="E274" s="30" t="s">
        <v>395</v>
      </c>
      <c r="F274" s="28"/>
      <c r="G274" s="26">
        <f>SUM(G280+G286+G275)</f>
        <v>11967833</v>
      </c>
      <c r="H274" s="26">
        <f>SUM(H280+H286+H275)</f>
        <v>11967833</v>
      </c>
    </row>
    <row r="275" spans="1:8" s="1" customFormat="1" ht="30">
      <c r="A275" s="39" t="s">
        <v>75</v>
      </c>
      <c r="B275" s="28" t="s">
        <v>19</v>
      </c>
      <c r="C275" s="28" t="s">
        <v>197</v>
      </c>
      <c r="D275" s="28" t="s">
        <v>173</v>
      </c>
      <c r="E275" s="30" t="s">
        <v>74</v>
      </c>
      <c r="F275" s="28"/>
      <c r="G275" s="26">
        <f>SUM(G276)</f>
        <v>744000</v>
      </c>
      <c r="H275" s="26">
        <f>SUM(H276)</f>
        <v>744000</v>
      </c>
    </row>
    <row r="276" spans="1:8" s="1" customFormat="1" ht="30">
      <c r="A276" s="39" t="s">
        <v>73</v>
      </c>
      <c r="B276" s="28" t="s">
        <v>19</v>
      </c>
      <c r="C276" s="28" t="s">
        <v>197</v>
      </c>
      <c r="D276" s="28" t="s">
        <v>173</v>
      </c>
      <c r="E276" s="30" t="s">
        <v>309</v>
      </c>
      <c r="F276" s="28"/>
      <c r="G276" s="26">
        <f>SUM(G277)</f>
        <v>744000</v>
      </c>
      <c r="H276" s="26">
        <f>SUM(H277)</f>
        <v>744000</v>
      </c>
    </row>
    <row r="277" spans="1:8" s="1" customFormat="1" ht="30">
      <c r="A277" s="35" t="s">
        <v>253</v>
      </c>
      <c r="B277" s="28" t="s">
        <v>19</v>
      </c>
      <c r="C277" s="28" t="s">
        <v>197</v>
      </c>
      <c r="D277" s="28" t="s">
        <v>173</v>
      </c>
      <c r="E277" s="30" t="s">
        <v>76</v>
      </c>
      <c r="F277" s="28"/>
      <c r="G277" s="26">
        <f>SUM(G278:G279)</f>
        <v>744000</v>
      </c>
      <c r="H277" s="26">
        <f>SUM(H278:H279)</f>
        <v>744000</v>
      </c>
    </row>
    <row r="278" spans="1:8" s="1" customFormat="1" ht="60">
      <c r="A278" s="35" t="s">
        <v>248</v>
      </c>
      <c r="B278" s="28" t="s">
        <v>19</v>
      </c>
      <c r="C278" s="28" t="s">
        <v>197</v>
      </c>
      <c r="D278" s="28" t="s">
        <v>173</v>
      </c>
      <c r="E278" s="30" t="s">
        <v>76</v>
      </c>
      <c r="F278" s="28" t="s">
        <v>176</v>
      </c>
      <c r="G278" s="26">
        <v>692000</v>
      </c>
      <c r="H278" s="26">
        <v>692000</v>
      </c>
    </row>
    <row r="279" spans="1:8" ht="30">
      <c r="A279" s="35" t="s">
        <v>123</v>
      </c>
      <c r="B279" s="28" t="s">
        <v>19</v>
      </c>
      <c r="C279" s="28" t="s">
        <v>197</v>
      </c>
      <c r="D279" s="28" t="s">
        <v>173</v>
      </c>
      <c r="E279" s="30" t="s">
        <v>76</v>
      </c>
      <c r="F279" s="28" t="s">
        <v>179</v>
      </c>
      <c r="G279" s="26">
        <v>52000</v>
      </c>
      <c r="H279" s="26">
        <v>52000</v>
      </c>
    </row>
    <row r="280" spans="1:8" ht="30">
      <c r="A280" s="35" t="s">
        <v>396</v>
      </c>
      <c r="B280" s="28" t="s">
        <v>19</v>
      </c>
      <c r="C280" s="28" t="s">
        <v>197</v>
      </c>
      <c r="D280" s="28" t="s">
        <v>173</v>
      </c>
      <c r="E280" s="28" t="s">
        <v>397</v>
      </c>
      <c r="F280" s="28"/>
      <c r="G280" s="26">
        <f>SUM(G281)</f>
        <v>5165250</v>
      </c>
      <c r="H280" s="26">
        <f>SUM(H281)</f>
        <v>5165250</v>
      </c>
    </row>
    <row r="281" spans="1:8" ht="15">
      <c r="A281" s="35" t="s">
        <v>398</v>
      </c>
      <c r="B281" s="28" t="s">
        <v>19</v>
      </c>
      <c r="C281" s="28" t="s">
        <v>197</v>
      </c>
      <c r="D281" s="28" t="s">
        <v>173</v>
      </c>
      <c r="E281" s="28" t="s">
        <v>399</v>
      </c>
      <c r="F281" s="28"/>
      <c r="G281" s="26">
        <f>SUM(G282)</f>
        <v>5165250</v>
      </c>
      <c r="H281" s="26">
        <f>SUM(H282)</f>
        <v>5165250</v>
      </c>
    </row>
    <row r="282" spans="1:8" ht="30">
      <c r="A282" s="35" t="s">
        <v>253</v>
      </c>
      <c r="B282" s="28" t="s">
        <v>19</v>
      </c>
      <c r="C282" s="28" t="s">
        <v>197</v>
      </c>
      <c r="D282" s="28" t="s">
        <v>173</v>
      </c>
      <c r="E282" s="28" t="s">
        <v>400</v>
      </c>
      <c r="F282" s="28"/>
      <c r="G282" s="26">
        <f>SUM(G283:G285)</f>
        <v>5165250</v>
      </c>
      <c r="H282" s="26">
        <f>SUM(H283:H285)</f>
        <v>5165250</v>
      </c>
    </row>
    <row r="283" spans="1:8" ht="60">
      <c r="A283" s="35" t="s">
        <v>248</v>
      </c>
      <c r="B283" s="28" t="s">
        <v>19</v>
      </c>
      <c r="C283" s="28" t="s">
        <v>197</v>
      </c>
      <c r="D283" s="28" t="s">
        <v>173</v>
      </c>
      <c r="E283" s="28" t="s">
        <v>401</v>
      </c>
      <c r="F283" s="28" t="s">
        <v>176</v>
      </c>
      <c r="G283" s="26">
        <v>4118500</v>
      </c>
      <c r="H283" s="26">
        <v>4118500</v>
      </c>
    </row>
    <row r="284" spans="1:8" ht="30">
      <c r="A284" s="35" t="s">
        <v>123</v>
      </c>
      <c r="B284" s="28" t="s">
        <v>19</v>
      </c>
      <c r="C284" s="28" t="s">
        <v>197</v>
      </c>
      <c r="D284" s="28" t="s">
        <v>173</v>
      </c>
      <c r="E284" s="28" t="s">
        <v>402</v>
      </c>
      <c r="F284" s="28" t="s">
        <v>179</v>
      </c>
      <c r="G284" s="26">
        <v>970450</v>
      </c>
      <c r="H284" s="26">
        <v>970450</v>
      </c>
    </row>
    <row r="285" spans="1:8" s="3" customFormat="1" ht="15">
      <c r="A285" s="35" t="s">
        <v>181</v>
      </c>
      <c r="B285" s="28" t="s">
        <v>19</v>
      </c>
      <c r="C285" s="28" t="s">
        <v>197</v>
      </c>
      <c r="D285" s="28" t="s">
        <v>173</v>
      </c>
      <c r="E285" s="28" t="s">
        <v>400</v>
      </c>
      <c r="F285" s="28" t="s">
        <v>180</v>
      </c>
      <c r="G285" s="26">
        <v>76300</v>
      </c>
      <c r="H285" s="26">
        <v>76300</v>
      </c>
    </row>
    <row r="286" spans="1:8" s="3" customFormat="1" ht="45">
      <c r="A286" s="35" t="s">
        <v>403</v>
      </c>
      <c r="B286" s="28" t="s">
        <v>19</v>
      </c>
      <c r="C286" s="28" t="s">
        <v>197</v>
      </c>
      <c r="D286" s="28" t="s">
        <v>173</v>
      </c>
      <c r="E286" s="28" t="s">
        <v>404</v>
      </c>
      <c r="F286" s="28"/>
      <c r="G286" s="26">
        <f>SUM(G288)</f>
        <v>6058583</v>
      </c>
      <c r="H286" s="26">
        <f>SUM(H288)</f>
        <v>6058583</v>
      </c>
    </row>
    <row r="287" spans="1:8" ht="30">
      <c r="A287" s="35" t="s">
        <v>405</v>
      </c>
      <c r="B287" s="28" t="s">
        <v>19</v>
      </c>
      <c r="C287" s="28" t="s">
        <v>197</v>
      </c>
      <c r="D287" s="28" t="s">
        <v>173</v>
      </c>
      <c r="E287" s="28" t="s">
        <v>406</v>
      </c>
      <c r="F287" s="28"/>
      <c r="G287" s="26">
        <f>SUM(G288)</f>
        <v>6058583</v>
      </c>
      <c r="H287" s="26">
        <f>SUM(H288)</f>
        <v>6058583</v>
      </c>
    </row>
    <row r="288" spans="1:8" ht="30">
      <c r="A288" s="35" t="s">
        <v>253</v>
      </c>
      <c r="B288" s="28" t="s">
        <v>19</v>
      </c>
      <c r="C288" s="28" t="s">
        <v>197</v>
      </c>
      <c r="D288" s="28" t="s">
        <v>173</v>
      </c>
      <c r="E288" s="28" t="s">
        <v>407</v>
      </c>
      <c r="F288" s="28"/>
      <c r="G288" s="26">
        <f>SUM(G289:G291)</f>
        <v>6058583</v>
      </c>
      <c r="H288" s="26">
        <f>SUM(H289:H291)</f>
        <v>6058583</v>
      </c>
    </row>
    <row r="289" spans="1:8" ht="60">
      <c r="A289" s="35" t="s">
        <v>248</v>
      </c>
      <c r="B289" s="28" t="s">
        <v>19</v>
      </c>
      <c r="C289" s="28" t="s">
        <v>197</v>
      </c>
      <c r="D289" s="28" t="s">
        <v>173</v>
      </c>
      <c r="E289" s="28" t="s">
        <v>407</v>
      </c>
      <c r="F289" s="28" t="s">
        <v>176</v>
      </c>
      <c r="G289" s="26">
        <v>3997600</v>
      </c>
      <c r="H289" s="26">
        <v>3997600</v>
      </c>
    </row>
    <row r="290" spans="1:8" ht="30">
      <c r="A290" s="35" t="s">
        <v>123</v>
      </c>
      <c r="B290" s="28" t="s">
        <v>19</v>
      </c>
      <c r="C290" s="28" t="s">
        <v>197</v>
      </c>
      <c r="D290" s="28" t="s">
        <v>173</v>
      </c>
      <c r="E290" s="28" t="s">
        <v>407</v>
      </c>
      <c r="F290" s="28" t="s">
        <v>179</v>
      </c>
      <c r="G290" s="26">
        <v>1376600</v>
      </c>
      <c r="H290" s="26">
        <v>1376600</v>
      </c>
    </row>
    <row r="291" spans="1:8" ht="15">
      <c r="A291" s="35" t="s">
        <v>181</v>
      </c>
      <c r="B291" s="28" t="s">
        <v>19</v>
      </c>
      <c r="C291" s="28" t="s">
        <v>197</v>
      </c>
      <c r="D291" s="28" t="s">
        <v>173</v>
      </c>
      <c r="E291" s="28" t="s">
        <v>408</v>
      </c>
      <c r="F291" s="28" t="s">
        <v>180</v>
      </c>
      <c r="G291" s="26">
        <v>684383</v>
      </c>
      <c r="H291" s="26">
        <v>684383</v>
      </c>
    </row>
    <row r="292" spans="1:8" ht="15">
      <c r="A292" s="38" t="s">
        <v>198</v>
      </c>
      <c r="B292" s="28" t="s">
        <v>19</v>
      </c>
      <c r="C292" s="33" t="s">
        <v>197</v>
      </c>
      <c r="D292" s="33" t="s">
        <v>183</v>
      </c>
      <c r="E292" s="32"/>
      <c r="F292" s="28"/>
      <c r="G292" s="25">
        <f>SUM(G293)</f>
        <v>1188026</v>
      </c>
      <c r="H292" s="25">
        <f>SUM(H293)</f>
        <v>1188026</v>
      </c>
    </row>
    <row r="293" spans="1:8" ht="45">
      <c r="A293" s="35" t="s">
        <v>237</v>
      </c>
      <c r="B293" s="28" t="s">
        <v>19</v>
      </c>
      <c r="C293" s="28" t="s">
        <v>197</v>
      </c>
      <c r="D293" s="28" t="s">
        <v>183</v>
      </c>
      <c r="E293" s="28" t="s">
        <v>409</v>
      </c>
      <c r="F293" s="28"/>
      <c r="G293" s="26">
        <f>SUM(G294+G298)</f>
        <v>1188026</v>
      </c>
      <c r="H293" s="26">
        <f>SUM(H294+H298)</f>
        <v>1188026</v>
      </c>
    </row>
    <row r="294" spans="1:8" ht="30">
      <c r="A294" s="35" t="s">
        <v>396</v>
      </c>
      <c r="B294" s="28" t="s">
        <v>19</v>
      </c>
      <c r="C294" s="28" t="s">
        <v>197</v>
      </c>
      <c r="D294" s="28" t="s">
        <v>183</v>
      </c>
      <c r="E294" s="28" t="s">
        <v>46</v>
      </c>
      <c r="F294" s="28"/>
      <c r="G294" s="26">
        <f aca="true" t="shared" si="18" ref="G294:H296">SUM(G295)</f>
        <v>140000</v>
      </c>
      <c r="H294" s="26">
        <f t="shared" si="18"/>
        <v>140000</v>
      </c>
    </row>
    <row r="295" spans="1:8" ht="150" customHeight="1">
      <c r="A295" s="35" t="s">
        <v>48</v>
      </c>
      <c r="B295" s="28" t="s">
        <v>19</v>
      </c>
      <c r="C295" s="28" t="s">
        <v>197</v>
      </c>
      <c r="D295" s="28" t="s">
        <v>183</v>
      </c>
      <c r="E295" s="28" t="s">
        <v>47</v>
      </c>
      <c r="F295" s="28"/>
      <c r="G295" s="26">
        <f t="shared" si="18"/>
        <v>140000</v>
      </c>
      <c r="H295" s="26">
        <f t="shared" si="18"/>
        <v>140000</v>
      </c>
    </row>
    <row r="296" spans="1:8" ht="123.75" customHeight="1">
      <c r="A296" s="35" t="s">
        <v>49</v>
      </c>
      <c r="B296" s="28" t="s">
        <v>19</v>
      </c>
      <c r="C296" s="28" t="s">
        <v>197</v>
      </c>
      <c r="D296" s="28" t="s">
        <v>183</v>
      </c>
      <c r="E296" s="28" t="s">
        <v>50</v>
      </c>
      <c r="F296" s="28"/>
      <c r="G296" s="26">
        <f t="shared" si="18"/>
        <v>140000</v>
      </c>
      <c r="H296" s="26">
        <f t="shared" si="18"/>
        <v>140000</v>
      </c>
    </row>
    <row r="297" spans="1:8" ht="15">
      <c r="A297" s="35" t="s">
        <v>184</v>
      </c>
      <c r="B297" s="28" t="s">
        <v>19</v>
      </c>
      <c r="C297" s="28" t="s">
        <v>197</v>
      </c>
      <c r="D297" s="28" t="s">
        <v>183</v>
      </c>
      <c r="E297" s="28" t="s">
        <v>50</v>
      </c>
      <c r="F297" s="28" t="s">
        <v>242</v>
      </c>
      <c r="G297" s="26">
        <v>140000</v>
      </c>
      <c r="H297" s="26">
        <v>140000</v>
      </c>
    </row>
    <row r="298" spans="1:8" ht="60" customHeight="1">
      <c r="A298" s="35" t="s">
        <v>403</v>
      </c>
      <c r="B298" s="28" t="s">
        <v>19</v>
      </c>
      <c r="C298" s="28" t="s">
        <v>197</v>
      </c>
      <c r="D298" s="28" t="s">
        <v>183</v>
      </c>
      <c r="E298" s="28" t="s">
        <v>404</v>
      </c>
      <c r="F298" s="28"/>
      <c r="G298" s="26">
        <f>SUM(G299)</f>
        <v>1048026</v>
      </c>
      <c r="H298" s="26">
        <f>SUM(H299)</f>
        <v>1048026</v>
      </c>
    </row>
    <row r="299" spans="1:8" ht="50.25" customHeight="1">
      <c r="A299" s="35" t="s">
        <v>405</v>
      </c>
      <c r="B299" s="28" t="s">
        <v>19</v>
      </c>
      <c r="C299" s="28" t="s">
        <v>197</v>
      </c>
      <c r="D299" s="28" t="s">
        <v>183</v>
      </c>
      <c r="E299" s="28" t="s">
        <v>406</v>
      </c>
      <c r="F299" s="28"/>
      <c r="G299" s="26">
        <f>SUM(G300+G302)</f>
        <v>1048026</v>
      </c>
      <c r="H299" s="26">
        <f>SUM(H300+H302)</f>
        <v>1048026</v>
      </c>
    </row>
    <row r="300" spans="1:8" ht="60">
      <c r="A300" s="35" t="s">
        <v>255</v>
      </c>
      <c r="B300" s="28" t="s">
        <v>19</v>
      </c>
      <c r="C300" s="28" t="s">
        <v>197</v>
      </c>
      <c r="D300" s="28" t="s">
        <v>183</v>
      </c>
      <c r="E300" s="28" t="s">
        <v>410</v>
      </c>
      <c r="F300" s="28"/>
      <c r="G300" s="26">
        <f>SUM(G301)</f>
        <v>24276</v>
      </c>
      <c r="H300" s="26">
        <f>SUM(H301)</f>
        <v>24276</v>
      </c>
    </row>
    <row r="301" spans="1:8" ht="60">
      <c r="A301" s="35" t="s">
        <v>248</v>
      </c>
      <c r="B301" s="28" t="s">
        <v>19</v>
      </c>
      <c r="C301" s="28" t="s">
        <v>197</v>
      </c>
      <c r="D301" s="28" t="s">
        <v>183</v>
      </c>
      <c r="E301" s="28" t="s">
        <v>410</v>
      </c>
      <c r="F301" s="28" t="s">
        <v>176</v>
      </c>
      <c r="G301" s="26">
        <v>24276</v>
      </c>
      <c r="H301" s="26">
        <v>24276</v>
      </c>
    </row>
    <row r="302" spans="1:8" ht="30">
      <c r="A302" s="35" t="s">
        <v>253</v>
      </c>
      <c r="B302" s="28" t="s">
        <v>19</v>
      </c>
      <c r="C302" s="28" t="s">
        <v>197</v>
      </c>
      <c r="D302" s="28" t="s">
        <v>183</v>
      </c>
      <c r="E302" s="28" t="s">
        <v>407</v>
      </c>
      <c r="F302" s="28"/>
      <c r="G302" s="26">
        <f>SUM(G303:G305)</f>
        <v>1023750</v>
      </c>
      <c r="H302" s="26">
        <f>SUM(H303:H305)</f>
        <v>1023750</v>
      </c>
    </row>
    <row r="303" spans="1:8" ht="60">
      <c r="A303" s="35" t="s">
        <v>248</v>
      </c>
      <c r="B303" s="28" t="s">
        <v>19</v>
      </c>
      <c r="C303" s="28" t="s">
        <v>197</v>
      </c>
      <c r="D303" s="28" t="s">
        <v>183</v>
      </c>
      <c r="E303" s="28" t="s">
        <v>407</v>
      </c>
      <c r="F303" s="28" t="s">
        <v>176</v>
      </c>
      <c r="G303" s="26">
        <v>769000</v>
      </c>
      <c r="H303" s="26">
        <v>769000</v>
      </c>
    </row>
    <row r="304" spans="1:8" ht="30">
      <c r="A304" s="35" t="s">
        <v>123</v>
      </c>
      <c r="B304" s="28" t="s">
        <v>19</v>
      </c>
      <c r="C304" s="28" t="s">
        <v>197</v>
      </c>
      <c r="D304" s="28" t="s">
        <v>183</v>
      </c>
      <c r="E304" s="28" t="s">
        <v>407</v>
      </c>
      <c r="F304" s="28" t="s">
        <v>179</v>
      </c>
      <c r="G304" s="26">
        <v>244750</v>
      </c>
      <c r="H304" s="26">
        <v>244750</v>
      </c>
    </row>
    <row r="305" spans="1:8" ht="15">
      <c r="A305" s="35" t="s">
        <v>181</v>
      </c>
      <c r="B305" s="28" t="s">
        <v>19</v>
      </c>
      <c r="C305" s="28" t="s">
        <v>197</v>
      </c>
      <c r="D305" s="28" t="s">
        <v>183</v>
      </c>
      <c r="E305" s="28" t="s">
        <v>407</v>
      </c>
      <c r="F305" s="28" t="s">
        <v>180</v>
      </c>
      <c r="G305" s="26">
        <v>10000</v>
      </c>
      <c r="H305" s="26">
        <v>10000</v>
      </c>
    </row>
    <row r="306" spans="1:8" ht="15">
      <c r="A306" s="38" t="s">
        <v>675</v>
      </c>
      <c r="B306" s="28" t="s">
        <v>19</v>
      </c>
      <c r="C306" s="33" t="s">
        <v>194</v>
      </c>
      <c r="D306" s="33" t="s">
        <v>240</v>
      </c>
      <c r="E306" s="33"/>
      <c r="F306" s="33"/>
      <c r="G306" s="25">
        <f aca="true" t="shared" si="19" ref="G306:H308">SUM(G307)</f>
        <v>40376</v>
      </c>
      <c r="H306" s="25">
        <f t="shared" si="19"/>
        <v>40376</v>
      </c>
    </row>
    <row r="307" spans="1:8" ht="15">
      <c r="A307" s="35" t="s">
        <v>674</v>
      </c>
      <c r="B307" s="28" t="s">
        <v>19</v>
      </c>
      <c r="C307" s="28" t="s">
        <v>194</v>
      </c>
      <c r="D307" s="28" t="s">
        <v>190</v>
      </c>
      <c r="E307" s="28"/>
      <c r="F307" s="28"/>
      <c r="G307" s="26">
        <f t="shared" si="19"/>
        <v>40376</v>
      </c>
      <c r="H307" s="26">
        <f t="shared" si="19"/>
        <v>40376</v>
      </c>
    </row>
    <row r="308" spans="1:8" ht="28.5">
      <c r="A308" s="46" t="s">
        <v>211</v>
      </c>
      <c r="B308" s="28" t="s">
        <v>19</v>
      </c>
      <c r="C308" s="33" t="s">
        <v>194</v>
      </c>
      <c r="D308" s="34" t="s">
        <v>190</v>
      </c>
      <c r="E308" s="32" t="s">
        <v>298</v>
      </c>
      <c r="F308" s="33"/>
      <c r="G308" s="26">
        <f t="shared" si="19"/>
        <v>40376</v>
      </c>
      <c r="H308" s="26">
        <f t="shared" si="19"/>
        <v>40376</v>
      </c>
    </row>
    <row r="309" spans="1:8" ht="15">
      <c r="A309" s="39" t="s">
        <v>212</v>
      </c>
      <c r="B309" s="28" t="s">
        <v>19</v>
      </c>
      <c r="C309" s="28" t="s">
        <v>194</v>
      </c>
      <c r="D309" s="27" t="s">
        <v>190</v>
      </c>
      <c r="E309" s="30" t="s">
        <v>323</v>
      </c>
      <c r="F309" s="28"/>
      <c r="G309" s="26">
        <f>SUM(G312+G310)</f>
        <v>40376</v>
      </c>
      <c r="H309" s="26">
        <f>SUM(H312+H310)</f>
        <v>40376</v>
      </c>
    </row>
    <row r="310" spans="1:8" ht="15">
      <c r="A310" s="39" t="s">
        <v>656</v>
      </c>
      <c r="B310" s="28" t="s">
        <v>19</v>
      </c>
      <c r="C310" s="33" t="s">
        <v>194</v>
      </c>
      <c r="D310" s="27" t="s">
        <v>190</v>
      </c>
      <c r="E310" s="30" t="s">
        <v>654</v>
      </c>
      <c r="F310" s="28"/>
      <c r="G310" s="26">
        <f>SUM(G311)</f>
        <v>16676</v>
      </c>
      <c r="H310" s="26">
        <f>SUM(H311)</f>
        <v>16676</v>
      </c>
    </row>
    <row r="311" spans="1:8" ht="30">
      <c r="A311" s="35" t="s">
        <v>123</v>
      </c>
      <c r="B311" s="28" t="s">
        <v>19</v>
      </c>
      <c r="C311" s="28" t="s">
        <v>194</v>
      </c>
      <c r="D311" s="27" t="s">
        <v>190</v>
      </c>
      <c r="E311" s="30" t="s">
        <v>654</v>
      </c>
      <c r="F311" s="28" t="s">
        <v>179</v>
      </c>
      <c r="G311" s="26">
        <v>16676</v>
      </c>
      <c r="H311" s="26">
        <v>16676</v>
      </c>
    </row>
    <row r="312" spans="1:8" ht="60" customHeight="1">
      <c r="A312" s="39" t="s">
        <v>655</v>
      </c>
      <c r="B312" s="28" t="s">
        <v>19</v>
      </c>
      <c r="C312" s="28" t="s">
        <v>194</v>
      </c>
      <c r="D312" s="27" t="s">
        <v>190</v>
      </c>
      <c r="E312" s="30" t="s">
        <v>657</v>
      </c>
      <c r="F312" s="28"/>
      <c r="G312" s="26">
        <f>SUM(G313)</f>
        <v>23700</v>
      </c>
      <c r="H312" s="26">
        <f>SUM(H313)</f>
        <v>23700</v>
      </c>
    </row>
    <row r="313" spans="1:8" ht="60">
      <c r="A313" s="35" t="s">
        <v>248</v>
      </c>
      <c r="B313" s="28" t="s">
        <v>19</v>
      </c>
      <c r="C313" s="28" t="s">
        <v>194</v>
      </c>
      <c r="D313" s="27" t="s">
        <v>190</v>
      </c>
      <c r="E313" s="30" t="s">
        <v>657</v>
      </c>
      <c r="F313" s="28" t="s">
        <v>176</v>
      </c>
      <c r="G313" s="26">
        <v>23700</v>
      </c>
      <c r="H313" s="26">
        <v>23700</v>
      </c>
    </row>
    <row r="314" spans="1:8" ht="15">
      <c r="A314" s="38" t="s">
        <v>199</v>
      </c>
      <c r="B314" s="28" t="s">
        <v>19</v>
      </c>
      <c r="C314" s="32">
        <v>10</v>
      </c>
      <c r="D314" s="32"/>
      <c r="E314" s="32"/>
      <c r="F314" s="28"/>
      <c r="G314" s="25">
        <f>SUM(G315+G320+G362)</f>
        <v>42039128</v>
      </c>
      <c r="H314" s="25">
        <f>SUM(H315+H320+H362)</f>
        <v>42039128</v>
      </c>
    </row>
    <row r="315" spans="1:8" ht="15">
      <c r="A315" s="38" t="s">
        <v>200</v>
      </c>
      <c r="B315" s="28" t="s">
        <v>19</v>
      </c>
      <c r="C315" s="32">
        <v>10</v>
      </c>
      <c r="D315" s="33" t="s">
        <v>173</v>
      </c>
      <c r="E315" s="32"/>
      <c r="F315" s="28"/>
      <c r="G315" s="25">
        <f aca="true" t="shared" si="20" ref="G315:H318">SUM(G316)</f>
        <v>250000</v>
      </c>
      <c r="H315" s="25">
        <f t="shared" si="20"/>
        <v>250000</v>
      </c>
    </row>
    <row r="316" spans="1:8" ht="28.5">
      <c r="A316" s="46" t="s">
        <v>211</v>
      </c>
      <c r="B316" s="28" t="s">
        <v>19</v>
      </c>
      <c r="C316" s="33" t="s">
        <v>159</v>
      </c>
      <c r="D316" s="34" t="s">
        <v>173</v>
      </c>
      <c r="E316" s="32" t="s">
        <v>298</v>
      </c>
      <c r="F316" s="28"/>
      <c r="G316" s="26">
        <f t="shared" si="20"/>
        <v>250000</v>
      </c>
      <c r="H316" s="26">
        <f t="shared" si="20"/>
        <v>250000</v>
      </c>
    </row>
    <row r="317" spans="1:8" ht="15">
      <c r="A317" s="39" t="s">
        <v>212</v>
      </c>
      <c r="B317" s="28" t="s">
        <v>19</v>
      </c>
      <c r="C317" s="30">
        <v>10</v>
      </c>
      <c r="D317" s="28" t="s">
        <v>173</v>
      </c>
      <c r="E317" s="30" t="s">
        <v>323</v>
      </c>
      <c r="F317" s="28"/>
      <c r="G317" s="26">
        <f t="shared" si="20"/>
        <v>250000</v>
      </c>
      <c r="H317" s="26">
        <f t="shared" si="20"/>
        <v>250000</v>
      </c>
    </row>
    <row r="318" spans="1:8" ht="30">
      <c r="A318" s="35" t="s">
        <v>229</v>
      </c>
      <c r="B318" s="28" t="s">
        <v>19</v>
      </c>
      <c r="C318" s="30">
        <v>10</v>
      </c>
      <c r="D318" s="28" t="s">
        <v>173</v>
      </c>
      <c r="E318" s="30" t="s">
        <v>740</v>
      </c>
      <c r="F318" s="28"/>
      <c r="G318" s="26">
        <f t="shared" si="20"/>
        <v>250000</v>
      </c>
      <c r="H318" s="26">
        <f t="shared" si="20"/>
        <v>250000</v>
      </c>
    </row>
    <row r="319" spans="1:8" ht="15">
      <c r="A319" s="35" t="s">
        <v>202</v>
      </c>
      <c r="B319" s="28" t="s">
        <v>19</v>
      </c>
      <c r="C319" s="30">
        <v>10</v>
      </c>
      <c r="D319" s="28" t="s">
        <v>173</v>
      </c>
      <c r="E319" s="30" t="s">
        <v>741</v>
      </c>
      <c r="F319" s="28" t="s">
        <v>201</v>
      </c>
      <c r="G319" s="26">
        <v>250000</v>
      </c>
      <c r="H319" s="26">
        <v>250000</v>
      </c>
    </row>
    <row r="320" spans="1:8" ht="15">
      <c r="A320" s="38" t="s">
        <v>203</v>
      </c>
      <c r="B320" s="28" t="s">
        <v>19</v>
      </c>
      <c r="C320" s="32">
        <v>10</v>
      </c>
      <c r="D320" s="33" t="s">
        <v>178</v>
      </c>
      <c r="E320" s="32"/>
      <c r="F320" s="28"/>
      <c r="G320" s="25">
        <f>SUM(G321+G346+G326+G341)</f>
        <v>27826332</v>
      </c>
      <c r="H320" s="25">
        <f>SUM(H321+H346+H326+H341)</f>
        <v>27826332</v>
      </c>
    </row>
    <row r="321" spans="1:8" ht="42.75">
      <c r="A321" s="46" t="s">
        <v>233</v>
      </c>
      <c r="B321" s="28" t="s">
        <v>19</v>
      </c>
      <c r="C321" s="32">
        <v>10</v>
      </c>
      <c r="D321" s="33" t="s">
        <v>178</v>
      </c>
      <c r="E321" s="32" t="s">
        <v>416</v>
      </c>
      <c r="F321" s="33"/>
      <c r="G321" s="25">
        <f>SUM(G322)</f>
        <v>740055</v>
      </c>
      <c r="H321" s="25">
        <f>SUM(H322)</f>
        <v>740055</v>
      </c>
    </row>
    <row r="322" spans="1:8" ht="63.75" customHeight="1">
      <c r="A322" s="35" t="s">
        <v>403</v>
      </c>
      <c r="B322" s="28" t="s">
        <v>19</v>
      </c>
      <c r="C322" s="30">
        <v>10</v>
      </c>
      <c r="D322" s="28" t="s">
        <v>178</v>
      </c>
      <c r="E322" s="30" t="s">
        <v>404</v>
      </c>
      <c r="F322" s="28"/>
      <c r="G322" s="26">
        <f>SUM(G324)</f>
        <v>740055</v>
      </c>
      <c r="H322" s="26">
        <f>SUM(H324)</f>
        <v>740055</v>
      </c>
    </row>
    <row r="323" spans="1:8" ht="52.5" customHeight="1">
      <c r="A323" s="35" t="s">
        <v>65</v>
      </c>
      <c r="B323" s="28" t="s">
        <v>19</v>
      </c>
      <c r="C323" s="30">
        <v>10</v>
      </c>
      <c r="D323" s="28" t="s">
        <v>178</v>
      </c>
      <c r="E323" s="30" t="s">
        <v>417</v>
      </c>
      <c r="F323" s="28"/>
      <c r="G323" s="26">
        <f>SUM(G324)</f>
        <v>740055</v>
      </c>
      <c r="H323" s="26">
        <f>SUM(H324)</f>
        <v>740055</v>
      </c>
    </row>
    <row r="324" spans="1:8" ht="45">
      <c r="A324" s="35" t="s">
        <v>418</v>
      </c>
      <c r="B324" s="28" t="s">
        <v>19</v>
      </c>
      <c r="C324" s="30">
        <v>10</v>
      </c>
      <c r="D324" s="28" t="s">
        <v>178</v>
      </c>
      <c r="E324" s="30" t="s">
        <v>419</v>
      </c>
      <c r="F324" s="28"/>
      <c r="G324" s="26">
        <f>SUM(G325)</f>
        <v>740055</v>
      </c>
      <c r="H324" s="26">
        <f>SUM(H325)</f>
        <v>740055</v>
      </c>
    </row>
    <row r="325" spans="1:8" ht="15">
      <c r="A325" s="35" t="s">
        <v>202</v>
      </c>
      <c r="B325" s="28" t="s">
        <v>19</v>
      </c>
      <c r="C325" s="30">
        <v>10</v>
      </c>
      <c r="D325" s="28" t="s">
        <v>178</v>
      </c>
      <c r="E325" s="30" t="s">
        <v>420</v>
      </c>
      <c r="F325" s="28" t="s">
        <v>201</v>
      </c>
      <c r="G325" s="26">
        <v>740055</v>
      </c>
      <c r="H325" s="26">
        <v>740055</v>
      </c>
    </row>
    <row r="326" spans="1:8" ht="46.5" customHeight="1">
      <c r="A326" s="39" t="s">
        <v>777</v>
      </c>
      <c r="B326" s="28" t="s">
        <v>19</v>
      </c>
      <c r="C326" s="30">
        <v>10</v>
      </c>
      <c r="D326" s="28" t="s">
        <v>178</v>
      </c>
      <c r="E326" s="30" t="s">
        <v>376</v>
      </c>
      <c r="F326" s="28"/>
      <c r="G326" s="26">
        <f>SUM(G327+G336)</f>
        <v>14651849</v>
      </c>
      <c r="H326" s="26">
        <f>SUM(H327+H336)</f>
        <v>14651849</v>
      </c>
    </row>
    <row r="327" spans="1:8" ht="60">
      <c r="A327" s="35" t="s">
        <v>779</v>
      </c>
      <c r="B327" s="28" t="s">
        <v>19</v>
      </c>
      <c r="C327" s="30">
        <v>10</v>
      </c>
      <c r="D327" s="28" t="s">
        <v>178</v>
      </c>
      <c r="E327" s="30" t="s">
        <v>377</v>
      </c>
      <c r="F327" s="28"/>
      <c r="G327" s="26">
        <f>SUM(G328+G332)</f>
        <v>14300849</v>
      </c>
      <c r="H327" s="26">
        <f>SUM(H328+H332)</f>
        <v>14300849</v>
      </c>
    </row>
    <row r="328" spans="1:8" ht="47.25" customHeight="1">
      <c r="A328" s="35" t="s">
        <v>436</v>
      </c>
      <c r="B328" s="28" t="s">
        <v>19</v>
      </c>
      <c r="C328" s="30">
        <v>10</v>
      </c>
      <c r="D328" s="28" t="s">
        <v>178</v>
      </c>
      <c r="E328" s="30" t="s">
        <v>437</v>
      </c>
      <c r="F328" s="28"/>
      <c r="G328" s="26">
        <f>SUM(G329)</f>
        <v>2321301</v>
      </c>
      <c r="H328" s="26">
        <f>SUM(H329)</f>
        <v>2321301</v>
      </c>
    </row>
    <row r="329" spans="1:8" ht="78.75" customHeight="1">
      <c r="A329" s="35" t="s">
        <v>439</v>
      </c>
      <c r="B329" s="28" t="s">
        <v>19</v>
      </c>
      <c r="C329" s="30">
        <v>10</v>
      </c>
      <c r="D329" s="28" t="s">
        <v>178</v>
      </c>
      <c r="E329" s="30" t="s">
        <v>438</v>
      </c>
      <c r="F329" s="28"/>
      <c r="G329" s="26">
        <f>SUM(G331+G330)</f>
        <v>2321301</v>
      </c>
      <c r="H329" s="26">
        <f>SUM(H331+H330)</f>
        <v>2321301</v>
      </c>
    </row>
    <row r="330" spans="1:8" ht="30">
      <c r="A330" s="35" t="s">
        <v>123</v>
      </c>
      <c r="B330" s="28" t="s">
        <v>19</v>
      </c>
      <c r="C330" s="30">
        <v>10</v>
      </c>
      <c r="D330" s="28" t="s">
        <v>178</v>
      </c>
      <c r="E330" s="30" t="s">
        <v>438</v>
      </c>
      <c r="F330" s="28" t="s">
        <v>179</v>
      </c>
      <c r="G330" s="26">
        <v>8195</v>
      </c>
      <c r="H330" s="26">
        <v>8195</v>
      </c>
    </row>
    <row r="331" spans="1:8" ht="15">
      <c r="A331" s="35" t="s">
        <v>202</v>
      </c>
      <c r="B331" s="28" t="s">
        <v>19</v>
      </c>
      <c r="C331" s="30">
        <v>10</v>
      </c>
      <c r="D331" s="28" t="s">
        <v>178</v>
      </c>
      <c r="E331" s="30" t="s">
        <v>438</v>
      </c>
      <c r="F331" s="28" t="s">
        <v>201</v>
      </c>
      <c r="G331" s="26">
        <v>2313106</v>
      </c>
      <c r="H331" s="26">
        <v>2313106</v>
      </c>
    </row>
    <row r="332" spans="1:8" ht="30">
      <c r="A332" s="35" t="s">
        <v>103</v>
      </c>
      <c r="B332" s="28" t="s">
        <v>19</v>
      </c>
      <c r="C332" s="30">
        <v>10</v>
      </c>
      <c r="D332" s="28" t="s">
        <v>178</v>
      </c>
      <c r="E332" s="30" t="s">
        <v>441</v>
      </c>
      <c r="F332" s="28"/>
      <c r="G332" s="26">
        <f>SUM(G333)</f>
        <v>11979548</v>
      </c>
      <c r="H332" s="26">
        <f>SUM(H333)</f>
        <v>11979548</v>
      </c>
    </row>
    <row r="333" spans="1:8" ht="75">
      <c r="A333" s="35" t="s">
        <v>439</v>
      </c>
      <c r="B333" s="28" t="s">
        <v>19</v>
      </c>
      <c r="C333" s="30">
        <v>10</v>
      </c>
      <c r="D333" s="28" t="s">
        <v>178</v>
      </c>
      <c r="E333" s="30" t="s">
        <v>442</v>
      </c>
      <c r="F333" s="28"/>
      <c r="G333" s="26">
        <f>SUM(G334:G335)</f>
        <v>11979548</v>
      </c>
      <c r="H333" s="26">
        <f>SUM(H334:H335)</f>
        <v>11979548</v>
      </c>
    </row>
    <row r="334" spans="1:8" ht="30">
      <c r="A334" s="35" t="s">
        <v>123</v>
      </c>
      <c r="B334" s="28" t="s">
        <v>19</v>
      </c>
      <c r="C334" s="30">
        <v>10</v>
      </c>
      <c r="D334" s="28" t="s">
        <v>178</v>
      </c>
      <c r="E334" s="30" t="s">
        <v>442</v>
      </c>
      <c r="F334" s="28" t="s">
        <v>179</v>
      </c>
      <c r="G334" s="26">
        <v>20995</v>
      </c>
      <c r="H334" s="26">
        <v>20995</v>
      </c>
    </row>
    <row r="335" spans="1:8" ht="15">
      <c r="A335" s="35" t="s">
        <v>202</v>
      </c>
      <c r="B335" s="28" t="s">
        <v>19</v>
      </c>
      <c r="C335" s="30">
        <v>10</v>
      </c>
      <c r="D335" s="28" t="s">
        <v>178</v>
      </c>
      <c r="E335" s="30" t="s">
        <v>442</v>
      </c>
      <c r="F335" s="28" t="s">
        <v>201</v>
      </c>
      <c r="G335" s="26">
        <v>11958553</v>
      </c>
      <c r="H335" s="26">
        <v>11958553</v>
      </c>
    </row>
    <row r="336" spans="1:8" ht="62.25" customHeight="1">
      <c r="A336" s="35" t="s">
        <v>781</v>
      </c>
      <c r="B336" s="28" t="s">
        <v>19</v>
      </c>
      <c r="C336" s="30">
        <v>10</v>
      </c>
      <c r="D336" s="28" t="s">
        <v>178</v>
      </c>
      <c r="E336" s="30" t="s">
        <v>464</v>
      </c>
      <c r="F336" s="28"/>
      <c r="G336" s="26">
        <f>SUM(G337)</f>
        <v>351000</v>
      </c>
      <c r="H336" s="26">
        <f>SUM(H337)</f>
        <v>351000</v>
      </c>
    </row>
    <row r="337" spans="1:8" ht="30">
      <c r="A337" s="35" t="s">
        <v>723</v>
      </c>
      <c r="B337" s="28" t="s">
        <v>19</v>
      </c>
      <c r="C337" s="30">
        <v>10</v>
      </c>
      <c r="D337" s="28" t="s">
        <v>178</v>
      </c>
      <c r="E337" s="30" t="s">
        <v>722</v>
      </c>
      <c r="F337" s="28"/>
      <c r="G337" s="26">
        <f>SUM(G338)</f>
        <v>351000</v>
      </c>
      <c r="H337" s="26">
        <f>SUM(H338)</f>
        <v>351000</v>
      </c>
    </row>
    <row r="338" spans="1:8" ht="75">
      <c r="A338" s="35" t="s">
        <v>725</v>
      </c>
      <c r="B338" s="28" t="s">
        <v>19</v>
      </c>
      <c r="C338" s="30">
        <v>10</v>
      </c>
      <c r="D338" s="28" t="s">
        <v>178</v>
      </c>
      <c r="E338" s="30" t="s">
        <v>724</v>
      </c>
      <c r="F338" s="28"/>
      <c r="G338" s="26">
        <f>SUM(G339:G340)</f>
        <v>351000</v>
      </c>
      <c r="H338" s="26">
        <f>SUM(H339:H340)</f>
        <v>351000</v>
      </c>
    </row>
    <row r="339" spans="1:8" ht="30">
      <c r="A339" s="35" t="s">
        <v>123</v>
      </c>
      <c r="B339" s="28" t="s">
        <v>19</v>
      </c>
      <c r="C339" s="30">
        <v>10</v>
      </c>
      <c r="D339" s="28" t="s">
        <v>178</v>
      </c>
      <c r="E339" s="30" t="s">
        <v>724</v>
      </c>
      <c r="F339" s="28" t="s">
        <v>179</v>
      </c>
      <c r="G339" s="26">
        <v>1000</v>
      </c>
      <c r="H339" s="26">
        <v>1000</v>
      </c>
    </row>
    <row r="340" spans="1:8" ht="15">
      <c r="A340" s="35" t="s">
        <v>202</v>
      </c>
      <c r="B340" s="28" t="s">
        <v>19</v>
      </c>
      <c r="C340" s="30">
        <v>10</v>
      </c>
      <c r="D340" s="28" t="s">
        <v>178</v>
      </c>
      <c r="E340" s="30" t="s">
        <v>724</v>
      </c>
      <c r="F340" s="28" t="s">
        <v>201</v>
      </c>
      <c r="G340" s="26">
        <v>350000</v>
      </c>
      <c r="H340" s="26">
        <v>350000</v>
      </c>
    </row>
    <row r="341" spans="1:8" ht="45">
      <c r="A341" s="35" t="s">
        <v>34</v>
      </c>
      <c r="B341" s="28" t="s">
        <v>19</v>
      </c>
      <c r="C341" s="30">
        <v>10</v>
      </c>
      <c r="D341" s="28" t="s">
        <v>178</v>
      </c>
      <c r="E341" s="30" t="s">
        <v>29</v>
      </c>
      <c r="F341" s="28"/>
      <c r="G341" s="26">
        <f aca="true" t="shared" si="21" ref="G341:H344">SUM(G342)</f>
        <v>850000</v>
      </c>
      <c r="H341" s="26">
        <f t="shared" si="21"/>
        <v>850000</v>
      </c>
    </row>
    <row r="342" spans="1:8" ht="92.25" customHeight="1">
      <c r="A342" s="35" t="s">
        <v>68</v>
      </c>
      <c r="B342" s="28" t="s">
        <v>19</v>
      </c>
      <c r="C342" s="30">
        <v>10</v>
      </c>
      <c r="D342" s="28" t="s">
        <v>178</v>
      </c>
      <c r="E342" s="30" t="s">
        <v>69</v>
      </c>
      <c r="F342" s="28"/>
      <c r="G342" s="26">
        <f t="shared" si="21"/>
        <v>850000</v>
      </c>
      <c r="H342" s="26">
        <f t="shared" si="21"/>
        <v>850000</v>
      </c>
    </row>
    <row r="343" spans="1:8" ht="33.75" customHeight="1">
      <c r="A343" s="35" t="s">
        <v>70</v>
      </c>
      <c r="B343" s="28" t="s">
        <v>19</v>
      </c>
      <c r="C343" s="30">
        <v>10</v>
      </c>
      <c r="D343" s="28" t="s">
        <v>178</v>
      </c>
      <c r="E343" s="30" t="s">
        <v>85</v>
      </c>
      <c r="F343" s="28"/>
      <c r="G343" s="26">
        <f t="shared" si="21"/>
        <v>850000</v>
      </c>
      <c r="H343" s="26">
        <f t="shared" si="21"/>
        <v>850000</v>
      </c>
    </row>
    <row r="344" spans="1:8" ht="15">
      <c r="A344" s="35" t="s">
        <v>84</v>
      </c>
      <c r="B344" s="28" t="s">
        <v>19</v>
      </c>
      <c r="C344" s="30">
        <v>10</v>
      </c>
      <c r="D344" s="28" t="s">
        <v>178</v>
      </c>
      <c r="E344" s="30" t="s">
        <v>86</v>
      </c>
      <c r="F344" s="28"/>
      <c r="G344" s="26">
        <f t="shared" si="21"/>
        <v>850000</v>
      </c>
      <c r="H344" s="26">
        <f t="shared" si="21"/>
        <v>850000</v>
      </c>
    </row>
    <row r="345" spans="1:8" ht="15">
      <c r="A345" s="35" t="s">
        <v>202</v>
      </c>
      <c r="B345" s="28" t="s">
        <v>19</v>
      </c>
      <c r="C345" s="30">
        <v>10</v>
      </c>
      <c r="D345" s="28" t="s">
        <v>178</v>
      </c>
      <c r="E345" s="30" t="s">
        <v>86</v>
      </c>
      <c r="F345" s="28" t="s">
        <v>201</v>
      </c>
      <c r="G345" s="26">
        <v>850000</v>
      </c>
      <c r="H345" s="26">
        <v>850000</v>
      </c>
    </row>
    <row r="346" spans="1:8" ht="28.5">
      <c r="A346" s="46" t="s">
        <v>211</v>
      </c>
      <c r="B346" s="28" t="s">
        <v>19</v>
      </c>
      <c r="C346" s="33" t="s">
        <v>159</v>
      </c>
      <c r="D346" s="28" t="s">
        <v>178</v>
      </c>
      <c r="E346" s="32" t="s">
        <v>298</v>
      </c>
      <c r="F346" s="28"/>
      <c r="G346" s="25">
        <f>SUM(G347)</f>
        <v>11584428</v>
      </c>
      <c r="H346" s="25">
        <f>SUM(H347)</f>
        <v>11584428</v>
      </c>
    </row>
    <row r="347" spans="1:8" ht="15">
      <c r="A347" s="39" t="s">
        <v>212</v>
      </c>
      <c r="B347" s="28" t="s">
        <v>19</v>
      </c>
      <c r="C347" s="32">
        <v>10</v>
      </c>
      <c r="D347" s="33" t="s">
        <v>178</v>
      </c>
      <c r="E347" s="32" t="s">
        <v>323</v>
      </c>
      <c r="F347" s="33"/>
      <c r="G347" s="25">
        <f>SUM(G353+G356+G359+G350+G348)</f>
        <v>11584428</v>
      </c>
      <c r="H347" s="25">
        <f>SUM(H353+H356+H359+H350+H348)</f>
        <v>11584428</v>
      </c>
    </row>
    <row r="348" spans="1:8" ht="15">
      <c r="A348" s="35" t="s">
        <v>422</v>
      </c>
      <c r="B348" s="28" t="s">
        <v>19</v>
      </c>
      <c r="C348" s="30">
        <v>10</v>
      </c>
      <c r="D348" s="28" t="s">
        <v>178</v>
      </c>
      <c r="E348" s="30" t="s">
        <v>750</v>
      </c>
      <c r="F348" s="28"/>
      <c r="G348" s="26">
        <f>SUM(G349)</f>
        <v>2212644</v>
      </c>
      <c r="H348" s="26">
        <f>SUM(H349)</f>
        <v>2212644</v>
      </c>
    </row>
    <row r="349" spans="1:8" ht="15">
      <c r="A349" s="35" t="s">
        <v>202</v>
      </c>
      <c r="B349" s="28" t="s">
        <v>19</v>
      </c>
      <c r="C349" s="30">
        <v>10</v>
      </c>
      <c r="D349" s="28" t="s">
        <v>178</v>
      </c>
      <c r="E349" s="30" t="s">
        <v>750</v>
      </c>
      <c r="F349" s="28" t="s">
        <v>201</v>
      </c>
      <c r="G349" s="26">
        <v>2212644</v>
      </c>
      <c r="H349" s="26">
        <v>2212644</v>
      </c>
    </row>
    <row r="350" spans="1:8" ht="48" customHeight="1">
      <c r="A350" s="35" t="s">
        <v>230</v>
      </c>
      <c r="B350" s="28" t="s">
        <v>19</v>
      </c>
      <c r="C350" s="30">
        <v>10</v>
      </c>
      <c r="D350" s="28" t="s">
        <v>178</v>
      </c>
      <c r="E350" s="30" t="s">
        <v>748</v>
      </c>
      <c r="F350" s="28"/>
      <c r="G350" s="26">
        <f>SUM(G352+G351)</f>
        <v>750440</v>
      </c>
      <c r="H350" s="26">
        <f>SUM(H352+H351)</f>
        <v>750440</v>
      </c>
    </row>
    <row r="351" spans="1:8" ht="30">
      <c r="A351" s="35" t="s">
        <v>123</v>
      </c>
      <c r="B351" s="28" t="s">
        <v>19</v>
      </c>
      <c r="C351" s="30">
        <v>10</v>
      </c>
      <c r="D351" s="28" t="s">
        <v>178</v>
      </c>
      <c r="E351" s="30" t="s">
        <v>748</v>
      </c>
      <c r="F351" s="28" t="s">
        <v>179</v>
      </c>
      <c r="G351" s="26">
        <v>20000</v>
      </c>
      <c r="H351" s="26">
        <v>20000</v>
      </c>
    </row>
    <row r="352" spans="1:8" ht="15">
      <c r="A352" s="35" t="s">
        <v>202</v>
      </c>
      <c r="B352" s="28" t="s">
        <v>19</v>
      </c>
      <c r="C352" s="30">
        <v>10</v>
      </c>
      <c r="D352" s="28" t="s">
        <v>178</v>
      </c>
      <c r="E352" s="30" t="s">
        <v>749</v>
      </c>
      <c r="F352" s="28" t="s">
        <v>201</v>
      </c>
      <c r="G352" s="26">
        <v>730440</v>
      </c>
      <c r="H352" s="26">
        <v>730440</v>
      </c>
    </row>
    <row r="353" spans="1:8" ht="46.5" customHeight="1">
      <c r="A353" s="35" t="s">
        <v>433</v>
      </c>
      <c r="B353" s="28" t="s">
        <v>19</v>
      </c>
      <c r="C353" s="30">
        <v>10</v>
      </c>
      <c r="D353" s="28" t="s">
        <v>178</v>
      </c>
      <c r="E353" s="30" t="s">
        <v>742</v>
      </c>
      <c r="F353" s="28"/>
      <c r="G353" s="26">
        <f>SUM(G355+G354)</f>
        <v>264736</v>
      </c>
      <c r="H353" s="26">
        <f>SUM(H355+H354)</f>
        <v>264736</v>
      </c>
    </row>
    <row r="354" spans="1:8" ht="30">
      <c r="A354" s="35" t="s">
        <v>123</v>
      </c>
      <c r="B354" s="28" t="s">
        <v>19</v>
      </c>
      <c r="C354" s="30">
        <v>10</v>
      </c>
      <c r="D354" s="28" t="s">
        <v>178</v>
      </c>
      <c r="E354" s="30" t="s">
        <v>742</v>
      </c>
      <c r="F354" s="28" t="s">
        <v>179</v>
      </c>
      <c r="G354" s="26">
        <v>6200</v>
      </c>
      <c r="H354" s="26">
        <v>6200</v>
      </c>
    </row>
    <row r="355" spans="1:8" ht="15">
      <c r="A355" s="35" t="s">
        <v>202</v>
      </c>
      <c r="B355" s="28" t="s">
        <v>19</v>
      </c>
      <c r="C355" s="30">
        <v>10</v>
      </c>
      <c r="D355" s="28" t="s">
        <v>178</v>
      </c>
      <c r="E355" s="30" t="s">
        <v>742</v>
      </c>
      <c r="F355" s="28" t="s">
        <v>201</v>
      </c>
      <c r="G355" s="26">
        <v>258536</v>
      </c>
      <c r="H355" s="26">
        <v>258536</v>
      </c>
    </row>
    <row r="356" spans="1:8" ht="15">
      <c r="A356" s="35" t="s">
        <v>231</v>
      </c>
      <c r="B356" s="28" t="s">
        <v>19</v>
      </c>
      <c r="C356" s="30">
        <v>10</v>
      </c>
      <c r="D356" s="28" t="s">
        <v>178</v>
      </c>
      <c r="E356" s="30" t="s">
        <v>743</v>
      </c>
      <c r="F356" s="28"/>
      <c r="G356" s="26">
        <f>SUM(G358+G357)</f>
        <v>6111608</v>
      </c>
      <c r="H356" s="26">
        <f>SUM(H358+H357)</f>
        <v>6111608</v>
      </c>
    </row>
    <row r="357" spans="1:8" ht="30">
      <c r="A357" s="35" t="s">
        <v>123</v>
      </c>
      <c r="B357" s="28" t="s">
        <v>19</v>
      </c>
      <c r="C357" s="30">
        <v>10</v>
      </c>
      <c r="D357" s="28" t="s">
        <v>178</v>
      </c>
      <c r="E357" s="30" t="s">
        <v>743</v>
      </c>
      <c r="F357" s="28" t="s">
        <v>179</v>
      </c>
      <c r="G357" s="26">
        <v>130000</v>
      </c>
      <c r="H357" s="26">
        <v>130000</v>
      </c>
    </row>
    <row r="358" spans="1:8" ht="15">
      <c r="A358" s="35" t="s">
        <v>202</v>
      </c>
      <c r="B358" s="28" t="s">
        <v>19</v>
      </c>
      <c r="C358" s="30">
        <v>10</v>
      </c>
      <c r="D358" s="28" t="s">
        <v>178</v>
      </c>
      <c r="E358" s="30" t="s">
        <v>744</v>
      </c>
      <c r="F358" s="28" t="s">
        <v>201</v>
      </c>
      <c r="G358" s="26">
        <v>5981608</v>
      </c>
      <c r="H358" s="26">
        <v>5981608</v>
      </c>
    </row>
    <row r="359" spans="1:8" ht="15">
      <c r="A359" s="35" t="s">
        <v>232</v>
      </c>
      <c r="B359" s="28" t="s">
        <v>19</v>
      </c>
      <c r="C359" s="30">
        <v>10</v>
      </c>
      <c r="D359" s="28" t="s">
        <v>178</v>
      </c>
      <c r="E359" s="30" t="s">
        <v>745</v>
      </c>
      <c r="F359" s="28"/>
      <c r="G359" s="26">
        <f>SUM(G361+G360)</f>
        <v>2245000</v>
      </c>
      <c r="H359" s="26">
        <f>SUM(H361+H360)</f>
        <v>2245000</v>
      </c>
    </row>
    <row r="360" spans="1:8" ht="33.75" customHeight="1">
      <c r="A360" s="35" t="s">
        <v>123</v>
      </c>
      <c r="B360" s="28" t="s">
        <v>19</v>
      </c>
      <c r="C360" s="30">
        <v>10</v>
      </c>
      <c r="D360" s="28" t="s">
        <v>178</v>
      </c>
      <c r="E360" s="30" t="s">
        <v>746</v>
      </c>
      <c r="F360" s="28" t="s">
        <v>179</v>
      </c>
      <c r="G360" s="26">
        <v>45000</v>
      </c>
      <c r="H360" s="26">
        <v>45000</v>
      </c>
    </row>
    <row r="361" spans="1:8" ht="15">
      <c r="A361" s="35" t="s">
        <v>202</v>
      </c>
      <c r="B361" s="28" t="s">
        <v>19</v>
      </c>
      <c r="C361" s="30">
        <v>10</v>
      </c>
      <c r="D361" s="28" t="s">
        <v>178</v>
      </c>
      <c r="E361" s="30" t="s">
        <v>747</v>
      </c>
      <c r="F361" s="28" t="s">
        <v>201</v>
      </c>
      <c r="G361" s="26">
        <v>2200000</v>
      </c>
      <c r="H361" s="26">
        <v>2200000</v>
      </c>
    </row>
    <row r="362" spans="1:8" ht="15">
      <c r="A362" s="38" t="s">
        <v>204</v>
      </c>
      <c r="B362" s="28" t="s">
        <v>19</v>
      </c>
      <c r="C362" s="32">
        <v>10</v>
      </c>
      <c r="D362" s="33" t="s">
        <v>183</v>
      </c>
      <c r="E362" s="32"/>
      <c r="F362" s="28"/>
      <c r="G362" s="25">
        <f>SUM(G363)</f>
        <v>13962796</v>
      </c>
      <c r="H362" s="25">
        <f>SUM(H363)</f>
        <v>13962796</v>
      </c>
    </row>
    <row r="363" spans="1:8" ht="28.5">
      <c r="A363" s="38" t="s">
        <v>211</v>
      </c>
      <c r="B363" s="28" t="s">
        <v>19</v>
      </c>
      <c r="C363" s="33" t="s">
        <v>159</v>
      </c>
      <c r="D363" s="33" t="s">
        <v>183</v>
      </c>
      <c r="E363" s="32" t="s">
        <v>298</v>
      </c>
      <c r="F363" s="28"/>
      <c r="G363" s="25">
        <f>SUM(G364)</f>
        <v>13962796</v>
      </c>
      <c r="H363" s="25">
        <f>SUM(H364)</f>
        <v>13962796</v>
      </c>
    </row>
    <row r="364" spans="1:8" ht="15">
      <c r="A364" s="35" t="s">
        <v>212</v>
      </c>
      <c r="B364" s="28" t="s">
        <v>19</v>
      </c>
      <c r="C364" s="30">
        <v>10</v>
      </c>
      <c r="D364" s="28" t="s">
        <v>183</v>
      </c>
      <c r="E364" s="30" t="s">
        <v>323</v>
      </c>
      <c r="F364" s="28"/>
      <c r="G364" s="26">
        <f>SUM(G367+G365)</f>
        <v>13962796</v>
      </c>
      <c r="H364" s="26">
        <f>SUM(H367+H365)</f>
        <v>13962796</v>
      </c>
    </row>
    <row r="365" spans="1:8" ht="15">
      <c r="A365" s="35" t="s">
        <v>164</v>
      </c>
      <c r="B365" s="28" t="s">
        <v>19</v>
      </c>
      <c r="C365" s="30">
        <v>10</v>
      </c>
      <c r="D365" s="28" t="s">
        <v>183</v>
      </c>
      <c r="E365" s="30" t="s">
        <v>16</v>
      </c>
      <c r="F365" s="28"/>
      <c r="G365" s="26">
        <f>SUM(G366)</f>
        <v>2231104</v>
      </c>
      <c r="H365" s="26">
        <f>SUM(H366)</f>
        <v>2231104</v>
      </c>
    </row>
    <row r="366" spans="1:8" ht="15">
      <c r="A366" s="35" t="s">
        <v>202</v>
      </c>
      <c r="B366" s="28" t="s">
        <v>19</v>
      </c>
      <c r="C366" s="30">
        <v>10</v>
      </c>
      <c r="D366" s="28" t="s">
        <v>183</v>
      </c>
      <c r="E366" s="30" t="s">
        <v>17</v>
      </c>
      <c r="F366" s="28" t="s">
        <v>201</v>
      </c>
      <c r="G366" s="26">
        <v>2231104</v>
      </c>
      <c r="H366" s="26">
        <v>2231104</v>
      </c>
    </row>
    <row r="367" spans="1:8" ht="32.25" customHeight="1">
      <c r="A367" s="35" t="s">
        <v>234</v>
      </c>
      <c r="B367" s="28" t="s">
        <v>19</v>
      </c>
      <c r="C367" s="30">
        <v>10</v>
      </c>
      <c r="D367" s="28" t="s">
        <v>183</v>
      </c>
      <c r="E367" s="30" t="s">
        <v>751</v>
      </c>
      <c r="F367" s="28"/>
      <c r="G367" s="26">
        <f>SUM(G368)</f>
        <v>11731692</v>
      </c>
      <c r="H367" s="26">
        <f>SUM(H368)</f>
        <v>11731692</v>
      </c>
    </row>
    <row r="368" spans="1:8" ht="15">
      <c r="A368" s="35" t="s">
        <v>202</v>
      </c>
      <c r="B368" s="28" t="s">
        <v>19</v>
      </c>
      <c r="C368" s="30">
        <v>10</v>
      </c>
      <c r="D368" s="28" t="s">
        <v>183</v>
      </c>
      <c r="E368" s="30" t="s">
        <v>752</v>
      </c>
      <c r="F368" s="28" t="s">
        <v>201</v>
      </c>
      <c r="G368" s="26">
        <v>11731692</v>
      </c>
      <c r="H368" s="26">
        <v>11731692</v>
      </c>
    </row>
    <row r="369" spans="1:8" ht="15">
      <c r="A369" s="38" t="s">
        <v>241</v>
      </c>
      <c r="B369" s="28" t="s">
        <v>19</v>
      </c>
      <c r="C369" s="32">
        <v>11</v>
      </c>
      <c r="D369" s="33" t="s">
        <v>240</v>
      </c>
      <c r="E369" s="32"/>
      <c r="F369" s="33"/>
      <c r="G369" s="25">
        <f aca="true" t="shared" si="22" ref="G369:H374">SUM(G370)</f>
        <v>170000</v>
      </c>
      <c r="H369" s="25">
        <f t="shared" si="22"/>
        <v>170000</v>
      </c>
    </row>
    <row r="370" spans="1:8" ht="15">
      <c r="A370" s="38" t="s">
        <v>205</v>
      </c>
      <c r="B370" s="28" t="s">
        <v>19</v>
      </c>
      <c r="C370" s="32">
        <v>11</v>
      </c>
      <c r="D370" s="33" t="s">
        <v>175</v>
      </c>
      <c r="E370" s="32"/>
      <c r="F370" s="28"/>
      <c r="G370" s="25">
        <f t="shared" si="22"/>
        <v>170000</v>
      </c>
      <c r="H370" s="25">
        <f t="shared" si="22"/>
        <v>170000</v>
      </c>
    </row>
    <row r="371" spans="1:8" ht="45">
      <c r="A371" s="35" t="s">
        <v>387</v>
      </c>
      <c r="B371" s="28" t="s">
        <v>19</v>
      </c>
      <c r="C371" s="28" t="s">
        <v>206</v>
      </c>
      <c r="D371" s="28" t="s">
        <v>175</v>
      </c>
      <c r="E371" s="30" t="s">
        <v>388</v>
      </c>
      <c r="F371" s="28"/>
      <c r="G371" s="26">
        <f t="shared" si="22"/>
        <v>170000</v>
      </c>
      <c r="H371" s="26">
        <f t="shared" si="22"/>
        <v>170000</v>
      </c>
    </row>
    <row r="372" spans="1:8" ht="75">
      <c r="A372" s="39" t="s">
        <v>236</v>
      </c>
      <c r="B372" s="28" t="s">
        <v>19</v>
      </c>
      <c r="C372" s="28" t="s">
        <v>206</v>
      </c>
      <c r="D372" s="28" t="s">
        <v>175</v>
      </c>
      <c r="E372" s="30" t="s">
        <v>389</v>
      </c>
      <c r="F372" s="28"/>
      <c r="G372" s="26">
        <f t="shared" si="22"/>
        <v>170000</v>
      </c>
      <c r="H372" s="26">
        <f t="shared" si="22"/>
        <v>170000</v>
      </c>
    </row>
    <row r="373" spans="1:8" ht="60">
      <c r="A373" s="39" t="s">
        <v>390</v>
      </c>
      <c r="B373" s="28" t="s">
        <v>19</v>
      </c>
      <c r="C373" s="28" t="s">
        <v>206</v>
      </c>
      <c r="D373" s="28" t="s">
        <v>175</v>
      </c>
      <c r="E373" s="30" t="s">
        <v>391</v>
      </c>
      <c r="F373" s="28"/>
      <c r="G373" s="26">
        <f t="shared" si="22"/>
        <v>170000</v>
      </c>
      <c r="H373" s="26">
        <f t="shared" si="22"/>
        <v>170000</v>
      </c>
    </row>
    <row r="374" spans="1:8" ht="60">
      <c r="A374" s="35" t="s">
        <v>392</v>
      </c>
      <c r="B374" s="28" t="s">
        <v>19</v>
      </c>
      <c r="C374" s="28" t="s">
        <v>206</v>
      </c>
      <c r="D374" s="28" t="s">
        <v>175</v>
      </c>
      <c r="E374" s="30" t="s">
        <v>393</v>
      </c>
      <c r="F374" s="28"/>
      <c r="G374" s="26">
        <f t="shared" si="22"/>
        <v>170000</v>
      </c>
      <c r="H374" s="26">
        <f t="shared" si="22"/>
        <v>170000</v>
      </c>
    </row>
    <row r="375" spans="1:8" ht="30">
      <c r="A375" s="35" t="s">
        <v>123</v>
      </c>
      <c r="B375" s="28" t="s">
        <v>19</v>
      </c>
      <c r="C375" s="28" t="s">
        <v>206</v>
      </c>
      <c r="D375" s="28" t="s">
        <v>175</v>
      </c>
      <c r="E375" s="30" t="s">
        <v>393</v>
      </c>
      <c r="F375" s="28" t="s">
        <v>179</v>
      </c>
      <c r="G375" s="26">
        <v>170000</v>
      </c>
      <c r="H375" s="26">
        <v>170000</v>
      </c>
    </row>
    <row r="376" spans="1:8" ht="57">
      <c r="A376" s="38" t="s">
        <v>207</v>
      </c>
      <c r="B376" s="28" t="s">
        <v>19</v>
      </c>
      <c r="C376" s="32">
        <v>14</v>
      </c>
      <c r="D376" s="32"/>
      <c r="E376" s="32"/>
      <c r="F376" s="28"/>
      <c r="G376" s="25">
        <f>SUM(G377+G383)</f>
        <v>8152947</v>
      </c>
      <c r="H376" s="25">
        <f>SUM(H377+H383)</f>
        <v>8152947</v>
      </c>
    </row>
    <row r="377" spans="1:8" ht="42.75">
      <c r="A377" s="38" t="s">
        <v>208</v>
      </c>
      <c r="B377" s="28" t="s">
        <v>19</v>
      </c>
      <c r="C377" s="32">
        <v>14</v>
      </c>
      <c r="D377" s="33" t="s">
        <v>173</v>
      </c>
      <c r="E377" s="32"/>
      <c r="F377" s="28"/>
      <c r="G377" s="25">
        <f>SUM(G378)</f>
        <v>7852947</v>
      </c>
      <c r="H377" s="25">
        <f>SUM(H378)</f>
        <v>7852947</v>
      </c>
    </row>
    <row r="378" spans="1:8" ht="30">
      <c r="A378" s="35" t="s">
        <v>101</v>
      </c>
      <c r="B378" s="28" t="s">
        <v>19</v>
      </c>
      <c r="C378" s="30">
        <v>14</v>
      </c>
      <c r="D378" s="28" t="s">
        <v>173</v>
      </c>
      <c r="E378" s="30" t="s">
        <v>380</v>
      </c>
      <c r="F378" s="28"/>
      <c r="G378" s="26">
        <f>SUM(G380)</f>
        <v>7852947</v>
      </c>
      <c r="H378" s="26">
        <f>SUM(H380)</f>
        <v>7852947</v>
      </c>
    </row>
    <row r="379" spans="1:8" ht="45">
      <c r="A379" s="35" t="s">
        <v>381</v>
      </c>
      <c r="B379" s="28" t="s">
        <v>19</v>
      </c>
      <c r="C379" s="30">
        <v>14</v>
      </c>
      <c r="D379" s="28" t="s">
        <v>173</v>
      </c>
      <c r="E379" s="30" t="s">
        <v>382</v>
      </c>
      <c r="F379" s="28"/>
      <c r="G379" s="26">
        <f aca="true" t="shared" si="23" ref="G379:H381">SUM(G380)</f>
        <v>7852947</v>
      </c>
      <c r="H379" s="26">
        <f t="shared" si="23"/>
        <v>7852947</v>
      </c>
    </row>
    <row r="380" spans="1:8" ht="30">
      <c r="A380" s="35" t="s">
        <v>383</v>
      </c>
      <c r="B380" s="28" t="s">
        <v>19</v>
      </c>
      <c r="C380" s="30">
        <v>14</v>
      </c>
      <c r="D380" s="28" t="s">
        <v>173</v>
      </c>
      <c r="E380" s="30" t="s">
        <v>384</v>
      </c>
      <c r="F380" s="28"/>
      <c r="G380" s="26">
        <f t="shared" si="23"/>
        <v>7852947</v>
      </c>
      <c r="H380" s="26">
        <f t="shared" si="23"/>
        <v>7852947</v>
      </c>
    </row>
    <row r="381" spans="1:8" ht="45">
      <c r="A381" s="39" t="s">
        <v>385</v>
      </c>
      <c r="B381" s="28" t="s">
        <v>19</v>
      </c>
      <c r="C381" s="30">
        <v>14</v>
      </c>
      <c r="D381" s="28" t="s">
        <v>173</v>
      </c>
      <c r="E381" s="30" t="s">
        <v>386</v>
      </c>
      <c r="F381" s="28"/>
      <c r="G381" s="26">
        <f t="shared" si="23"/>
        <v>7852947</v>
      </c>
      <c r="H381" s="26">
        <f t="shared" si="23"/>
        <v>7852947</v>
      </c>
    </row>
    <row r="382" spans="1:8" ht="15">
      <c r="A382" s="39" t="s">
        <v>184</v>
      </c>
      <c r="B382" s="28" t="s">
        <v>19</v>
      </c>
      <c r="C382" s="30">
        <v>14</v>
      </c>
      <c r="D382" s="28" t="s">
        <v>173</v>
      </c>
      <c r="E382" s="30" t="s">
        <v>386</v>
      </c>
      <c r="F382" s="28" t="s">
        <v>242</v>
      </c>
      <c r="G382" s="26">
        <v>7852947</v>
      </c>
      <c r="H382" s="26">
        <v>7852947</v>
      </c>
    </row>
    <row r="383" spans="1:8" ht="15">
      <c r="A383" s="46" t="s">
        <v>258</v>
      </c>
      <c r="B383" s="28" t="s">
        <v>19</v>
      </c>
      <c r="C383" s="30">
        <v>14</v>
      </c>
      <c r="D383" s="28" t="s">
        <v>178</v>
      </c>
      <c r="E383" s="30"/>
      <c r="F383" s="28"/>
      <c r="G383" s="25">
        <f aca="true" t="shared" si="24" ref="G383:H386">SUM(G384)</f>
        <v>300000</v>
      </c>
      <c r="H383" s="25">
        <f t="shared" si="24"/>
        <v>300000</v>
      </c>
    </row>
    <row r="384" spans="1:8" ht="30">
      <c r="A384" s="39" t="s">
        <v>186</v>
      </c>
      <c r="B384" s="28" t="s">
        <v>19</v>
      </c>
      <c r="C384" s="30">
        <v>14</v>
      </c>
      <c r="D384" s="28" t="s">
        <v>178</v>
      </c>
      <c r="E384" s="30" t="s">
        <v>319</v>
      </c>
      <c r="F384" s="28"/>
      <c r="G384" s="26">
        <f t="shared" si="24"/>
        <v>300000</v>
      </c>
      <c r="H384" s="26">
        <f t="shared" si="24"/>
        <v>300000</v>
      </c>
    </row>
    <row r="385" spans="1:8" ht="30">
      <c r="A385" s="39" t="s">
        <v>262</v>
      </c>
      <c r="B385" s="178"/>
      <c r="C385" s="30">
        <v>14</v>
      </c>
      <c r="D385" s="28" t="s">
        <v>178</v>
      </c>
      <c r="E385" s="30" t="s">
        <v>320</v>
      </c>
      <c r="F385" s="28"/>
      <c r="G385" s="26">
        <f t="shared" si="24"/>
        <v>300000</v>
      </c>
      <c r="H385" s="26">
        <f t="shared" si="24"/>
        <v>300000</v>
      </c>
    </row>
    <row r="386" spans="1:8" ht="30">
      <c r="A386" s="39" t="s">
        <v>156</v>
      </c>
      <c r="B386" s="178"/>
      <c r="C386" s="30">
        <v>14</v>
      </c>
      <c r="D386" s="28" t="s">
        <v>178</v>
      </c>
      <c r="E386" s="30" t="s">
        <v>26</v>
      </c>
      <c r="F386" s="28"/>
      <c r="G386" s="26">
        <f t="shared" si="24"/>
        <v>300000</v>
      </c>
      <c r="H386" s="26">
        <f t="shared" si="24"/>
        <v>300000</v>
      </c>
    </row>
    <row r="387" spans="1:8" ht="15">
      <c r="A387" s="39" t="s">
        <v>184</v>
      </c>
      <c r="B387" s="178"/>
      <c r="C387" s="40">
        <v>14</v>
      </c>
      <c r="D387" s="28" t="s">
        <v>178</v>
      </c>
      <c r="E387" s="41" t="s">
        <v>321</v>
      </c>
      <c r="F387" s="49">
        <v>500</v>
      </c>
      <c r="G387" s="26">
        <v>300000</v>
      </c>
      <c r="H387" s="26">
        <v>300000</v>
      </c>
    </row>
  </sheetData>
  <sheetProtection/>
  <mergeCells count="5">
    <mergeCell ref="A9:F9"/>
    <mergeCell ref="A10:F10"/>
    <mergeCell ref="A12:G12"/>
    <mergeCell ref="B1:G8"/>
    <mergeCell ref="A11:G11"/>
  </mergeCells>
  <printOptions/>
  <pageMargins left="0.4330708661417323" right="0.31496062992125984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05"/>
  <sheetViews>
    <sheetView tabSelected="1" view="pageBreakPreview" zoomScale="70" zoomScaleNormal="86" zoomScaleSheetLayoutView="70" zoomScalePageLayoutView="0" workbookViewId="0" topLeftCell="A283">
      <selection activeCell="A292" sqref="A292"/>
    </sheetView>
  </sheetViews>
  <sheetFormatPr defaultColWidth="9.140625" defaultRowHeight="15"/>
  <cols>
    <col min="1" max="1" width="70.00390625" style="0" customWidth="1"/>
    <col min="2" max="2" width="14.57421875" style="0" customWidth="1"/>
    <col min="3" max="3" width="5.7109375" style="0" customWidth="1"/>
    <col min="4" max="4" width="14.00390625" style="0" customWidth="1"/>
    <col min="5" max="5" width="13.421875" style="0" customWidth="1"/>
  </cols>
  <sheetData>
    <row r="1" spans="1:4" ht="15" customHeight="1">
      <c r="A1" s="199"/>
      <c r="B1" s="199" t="s">
        <v>827</v>
      </c>
      <c r="C1" s="199"/>
      <c r="D1" s="199"/>
    </row>
    <row r="2" spans="1:4" ht="15">
      <c r="A2" s="199"/>
      <c r="B2" s="199"/>
      <c r="C2" s="199"/>
      <c r="D2" s="199"/>
    </row>
    <row r="3" spans="1:4" ht="15" customHeight="1">
      <c r="A3" s="199"/>
      <c r="B3" s="199"/>
      <c r="C3" s="199"/>
      <c r="D3" s="199"/>
    </row>
    <row r="4" spans="1:4" ht="15">
      <c r="A4" s="199"/>
      <c r="B4" s="199"/>
      <c r="C4" s="199"/>
      <c r="D4" s="199"/>
    </row>
    <row r="5" spans="1:4" ht="75.75" customHeight="1">
      <c r="A5" s="199"/>
      <c r="B5" s="199"/>
      <c r="C5" s="199"/>
      <c r="D5" s="199"/>
    </row>
    <row r="6" spans="1:4" ht="6" customHeight="1" hidden="1">
      <c r="A6" s="199"/>
      <c r="B6" s="15"/>
      <c r="C6" s="15"/>
      <c r="D6" s="15"/>
    </row>
    <row r="7" spans="1:4" ht="27.75" customHeight="1">
      <c r="A7" s="197" t="s">
        <v>712</v>
      </c>
      <c r="B7" s="197"/>
      <c r="C7" s="197"/>
      <c r="D7" s="197"/>
    </row>
    <row r="8" spans="1:4" ht="3.75" customHeight="1" hidden="1">
      <c r="A8" s="197"/>
      <c r="B8" s="197"/>
      <c r="C8" s="197"/>
      <c r="D8" s="197"/>
    </row>
    <row r="9" spans="1:4" ht="26.25" customHeight="1">
      <c r="A9" s="197"/>
      <c r="B9" s="197"/>
      <c r="C9" s="197"/>
      <c r="D9" s="197"/>
    </row>
    <row r="10" spans="1:4" ht="21.75" customHeight="1">
      <c r="A10" s="197"/>
      <c r="B10" s="197"/>
      <c r="C10" s="197"/>
      <c r="D10" s="197"/>
    </row>
    <row r="11" spans="1:4" ht="13.5" customHeight="1">
      <c r="A11" s="197"/>
      <c r="B11" s="197"/>
      <c r="C11" s="197"/>
      <c r="D11" s="197"/>
    </row>
    <row r="12" spans="2:3" ht="13.5" customHeight="1">
      <c r="B12" s="8"/>
      <c r="C12" s="8"/>
    </row>
    <row r="13" spans="1:5" ht="48" customHeight="1">
      <c r="A13" s="50" t="s">
        <v>165</v>
      </c>
      <c r="B13" s="227" t="s">
        <v>168</v>
      </c>
      <c r="C13" s="21" t="s">
        <v>828</v>
      </c>
      <c r="D13" s="51" t="s">
        <v>711</v>
      </c>
      <c r="E13" s="51" t="s">
        <v>710</v>
      </c>
    </row>
    <row r="14" spans="1:5" ht="15">
      <c r="A14" s="6" t="s">
        <v>77</v>
      </c>
      <c r="B14" s="228"/>
      <c r="C14" s="24"/>
      <c r="D14" s="42">
        <f>SUM(D15+D42+D94+D105+D110+D115+D135+D149+D169+D182+D193+D198+D215+D220+D224+D230+D234+D239+D247+D294+D298)</f>
        <v>400283114</v>
      </c>
      <c r="E14" s="42">
        <f>SUM(E15+E42+E94+E105+E110+E115+E135+E149+E169+E182+E193+E198+E215+E220+E224+E230+E234+E239+E247+E294+E298)</f>
        <v>408753856</v>
      </c>
    </row>
    <row r="15" spans="1:5" ht="28.5">
      <c r="A15" s="6" t="s">
        <v>394</v>
      </c>
      <c r="B15" s="229" t="s">
        <v>416</v>
      </c>
      <c r="C15" s="17"/>
      <c r="D15" s="43">
        <f>SUM(D16+D21+D30)</f>
        <v>13895914</v>
      </c>
      <c r="E15" s="43">
        <f>SUM(E16+E21+E30)</f>
        <v>13895914</v>
      </c>
    </row>
    <row r="16" spans="1:5" s="2" customFormat="1" ht="30">
      <c r="A16" s="14" t="s">
        <v>75</v>
      </c>
      <c r="B16" s="230" t="s">
        <v>74</v>
      </c>
      <c r="C16" s="18"/>
      <c r="D16" s="47">
        <f>SUM(D17)</f>
        <v>744000</v>
      </c>
      <c r="E16" s="47">
        <f>SUM(E17)</f>
        <v>744000</v>
      </c>
    </row>
    <row r="17" spans="1:5" s="2" customFormat="1" ht="15">
      <c r="A17" s="39" t="s">
        <v>73</v>
      </c>
      <c r="B17" s="231" t="s">
        <v>309</v>
      </c>
      <c r="C17" s="28"/>
      <c r="D17" s="26">
        <f>SUM(D18)</f>
        <v>744000</v>
      </c>
      <c r="E17" s="26">
        <f>SUM(E18)</f>
        <v>744000</v>
      </c>
    </row>
    <row r="18" spans="1:5" s="2" customFormat="1" ht="30">
      <c r="A18" s="35" t="s">
        <v>253</v>
      </c>
      <c r="B18" s="231" t="s">
        <v>76</v>
      </c>
      <c r="C18" s="28"/>
      <c r="D18" s="26">
        <f>SUM(D19:D20)</f>
        <v>744000</v>
      </c>
      <c r="E18" s="26">
        <f>SUM(E19:E20)</f>
        <v>744000</v>
      </c>
    </row>
    <row r="19" spans="1:5" s="2" customFormat="1" ht="45">
      <c r="A19" s="35" t="s">
        <v>248</v>
      </c>
      <c r="B19" s="231" t="s">
        <v>76</v>
      </c>
      <c r="C19" s="28" t="s">
        <v>176</v>
      </c>
      <c r="D19" s="26">
        <f>SUM(прил8!F278)</f>
        <v>692000</v>
      </c>
      <c r="E19" s="26">
        <f>SUM(прил8!G278)</f>
        <v>692000</v>
      </c>
    </row>
    <row r="20" spans="1:5" s="2" customFormat="1" ht="30">
      <c r="A20" s="35" t="s">
        <v>123</v>
      </c>
      <c r="B20" s="231" t="s">
        <v>76</v>
      </c>
      <c r="C20" s="28" t="s">
        <v>179</v>
      </c>
      <c r="D20" s="26">
        <f>SUM(прил8!F279)</f>
        <v>52000</v>
      </c>
      <c r="E20" s="26">
        <f>SUM(прил8!G279)</f>
        <v>52000</v>
      </c>
    </row>
    <row r="21" spans="1:5" s="2" customFormat="1" ht="30">
      <c r="A21" s="35" t="s">
        <v>396</v>
      </c>
      <c r="B21" s="232" t="s">
        <v>397</v>
      </c>
      <c r="C21" s="28"/>
      <c r="D21" s="26">
        <f>SUM(D22+D25)</f>
        <v>5305250</v>
      </c>
      <c r="E21" s="26">
        <f>SUM(E22+E25)</f>
        <v>5305250</v>
      </c>
    </row>
    <row r="22" spans="1:5" s="2" customFormat="1" ht="107.25" customHeight="1">
      <c r="A22" s="35" t="s">
        <v>48</v>
      </c>
      <c r="B22" s="232" t="s">
        <v>47</v>
      </c>
      <c r="C22" s="28"/>
      <c r="D22" s="26">
        <f>SUM(D23)</f>
        <v>140000</v>
      </c>
      <c r="E22" s="26">
        <f>SUM(E23)</f>
        <v>140000</v>
      </c>
    </row>
    <row r="23" spans="1:5" s="2" customFormat="1" ht="75">
      <c r="A23" s="35" t="s">
        <v>49</v>
      </c>
      <c r="B23" s="232" t="s">
        <v>50</v>
      </c>
      <c r="C23" s="28"/>
      <c r="D23" s="26">
        <f>SUM(D24)</f>
        <v>140000</v>
      </c>
      <c r="E23" s="26">
        <f>SUM(E24)</f>
        <v>140000</v>
      </c>
    </row>
    <row r="24" spans="1:5" s="2" customFormat="1" ht="15">
      <c r="A24" s="35" t="s">
        <v>184</v>
      </c>
      <c r="B24" s="232" t="s">
        <v>50</v>
      </c>
      <c r="C24" s="28" t="s">
        <v>242</v>
      </c>
      <c r="D24" s="26">
        <f>SUM(прил8!F297)</f>
        <v>140000</v>
      </c>
      <c r="E24" s="26">
        <f>SUM(прил8!G297)</f>
        <v>140000</v>
      </c>
    </row>
    <row r="25" spans="1:5" s="2" customFormat="1" ht="15">
      <c r="A25" s="35" t="s">
        <v>398</v>
      </c>
      <c r="B25" s="232" t="s">
        <v>399</v>
      </c>
      <c r="C25" s="28"/>
      <c r="D25" s="26">
        <f>SUM(D26)</f>
        <v>5165250</v>
      </c>
      <c r="E25" s="26">
        <f>SUM(E26)</f>
        <v>5165250</v>
      </c>
    </row>
    <row r="26" spans="1:5" s="2" customFormat="1" ht="30">
      <c r="A26" s="35" t="s">
        <v>253</v>
      </c>
      <c r="B26" s="232" t="s">
        <v>400</v>
      </c>
      <c r="C26" s="28"/>
      <c r="D26" s="26">
        <f>SUM(D27:D29)</f>
        <v>5165250</v>
      </c>
      <c r="E26" s="26">
        <f>SUM(E27:E29)</f>
        <v>5165250</v>
      </c>
    </row>
    <row r="27" spans="1:5" ht="45">
      <c r="A27" s="35" t="s">
        <v>248</v>
      </c>
      <c r="B27" s="232" t="s">
        <v>401</v>
      </c>
      <c r="C27" s="28" t="s">
        <v>176</v>
      </c>
      <c r="D27" s="26">
        <f>SUM(прил8!F283)</f>
        <v>4118500</v>
      </c>
      <c r="E27" s="26">
        <f>SUM(прил8!G283)</f>
        <v>4118500</v>
      </c>
    </row>
    <row r="28" spans="1:5" ht="30">
      <c r="A28" s="35" t="s">
        <v>123</v>
      </c>
      <c r="B28" s="232" t="s">
        <v>402</v>
      </c>
      <c r="C28" s="28" t="s">
        <v>179</v>
      </c>
      <c r="D28" s="26">
        <f>SUM(прил8!F284)</f>
        <v>970450</v>
      </c>
      <c r="E28" s="26">
        <f>SUM(прил8!G284)</f>
        <v>970450</v>
      </c>
    </row>
    <row r="29" spans="1:5" ht="15">
      <c r="A29" s="35" t="s">
        <v>181</v>
      </c>
      <c r="B29" s="232" t="s">
        <v>400</v>
      </c>
      <c r="C29" s="28" t="s">
        <v>180</v>
      </c>
      <c r="D29" s="26">
        <f>SUM(прил8!F285)</f>
        <v>76300</v>
      </c>
      <c r="E29" s="26">
        <f>SUM(прил8!G285)</f>
        <v>76300</v>
      </c>
    </row>
    <row r="30" spans="1:5" s="2" customFormat="1" ht="45">
      <c r="A30" s="35" t="s">
        <v>403</v>
      </c>
      <c r="B30" s="232" t="s">
        <v>404</v>
      </c>
      <c r="C30" s="28"/>
      <c r="D30" s="26">
        <f>SUM(D31+D39)</f>
        <v>7846664</v>
      </c>
      <c r="E30" s="26">
        <f>SUM(E31+E39)</f>
        <v>7846664</v>
      </c>
    </row>
    <row r="31" spans="1:5" s="2" customFormat="1" ht="30">
      <c r="A31" s="35" t="s">
        <v>405</v>
      </c>
      <c r="B31" s="232" t="s">
        <v>406</v>
      </c>
      <c r="C31" s="28"/>
      <c r="D31" s="26">
        <f>SUM(D32+D34)</f>
        <v>7106609</v>
      </c>
      <c r="E31" s="26">
        <f>SUM(E32+E34)</f>
        <v>7106609</v>
      </c>
    </row>
    <row r="32" spans="1:5" s="2" customFormat="1" ht="45">
      <c r="A32" s="35" t="s">
        <v>255</v>
      </c>
      <c r="B32" s="232" t="s">
        <v>410</v>
      </c>
      <c r="C32" s="28"/>
      <c r="D32" s="26">
        <f>SUM(D33)</f>
        <v>24276</v>
      </c>
      <c r="E32" s="26">
        <f>SUM(E33)</f>
        <v>24276</v>
      </c>
    </row>
    <row r="33" spans="1:5" s="2" customFormat="1" ht="45">
      <c r="A33" s="35" t="s">
        <v>248</v>
      </c>
      <c r="B33" s="232" t="s">
        <v>410</v>
      </c>
      <c r="C33" s="28" t="s">
        <v>176</v>
      </c>
      <c r="D33" s="26">
        <f>SUM(прил8!F301)</f>
        <v>24276</v>
      </c>
      <c r="E33" s="26">
        <f>SUM(прил8!G301)</f>
        <v>24276</v>
      </c>
    </row>
    <row r="34" spans="1:5" s="2" customFormat="1" ht="30">
      <c r="A34" s="35" t="s">
        <v>253</v>
      </c>
      <c r="B34" s="232" t="s">
        <v>407</v>
      </c>
      <c r="C34" s="28"/>
      <c r="D34" s="26">
        <f>SUM(D35+D36+D38)</f>
        <v>7082333</v>
      </c>
      <c r="E34" s="26">
        <f>SUM(E35+E36+E38)</f>
        <v>7082333</v>
      </c>
    </row>
    <row r="35" spans="1:5" s="2" customFormat="1" ht="45">
      <c r="A35" s="35" t="s">
        <v>248</v>
      </c>
      <c r="B35" s="232" t="s">
        <v>407</v>
      </c>
      <c r="C35" s="28" t="s">
        <v>176</v>
      </c>
      <c r="D35" s="26">
        <f>SUM(прил8!F289+прил8!F303)</f>
        <v>4766600</v>
      </c>
      <c r="E35" s="26">
        <f>SUM(прил8!G289+прил8!G303)</f>
        <v>4766600</v>
      </c>
    </row>
    <row r="36" spans="1:5" ht="30">
      <c r="A36" s="35" t="s">
        <v>123</v>
      </c>
      <c r="B36" s="232" t="s">
        <v>407</v>
      </c>
      <c r="C36" s="28" t="s">
        <v>179</v>
      </c>
      <c r="D36" s="26">
        <f>SUM(прил8!F304+прил8!F290)</f>
        <v>1621350</v>
      </c>
      <c r="E36" s="26">
        <f>SUM(прил8!G304+прил8!G290)</f>
        <v>1621350</v>
      </c>
    </row>
    <row r="37" spans="1:5" ht="15">
      <c r="A37" s="35" t="s">
        <v>181</v>
      </c>
      <c r="B37" s="232" t="s">
        <v>408</v>
      </c>
      <c r="C37" s="28" t="s">
        <v>180</v>
      </c>
      <c r="D37" s="26">
        <v>682083</v>
      </c>
      <c r="E37" s="26">
        <v>682083</v>
      </c>
    </row>
    <row r="38" spans="1:5" ht="15">
      <c r="A38" s="35" t="s">
        <v>181</v>
      </c>
      <c r="B38" s="232" t="s">
        <v>408</v>
      </c>
      <c r="C38" s="28" t="s">
        <v>180</v>
      </c>
      <c r="D38" s="44">
        <f>SUM(прил8!F291+прил8!F305)</f>
        <v>694383</v>
      </c>
      <c r="E38" s="44">
        <f>SUM(прил8!G291+прил8!G305)</f>
        <v>694383</v>
      </c>
    </row>
    <row r="39" spans="1:5" ht="30">
      <c r="A39" s="35" t="s">
        <v>65</v>
      </c>
      <c r="B39" s="231" t="s">
        <v>417</v>
      </c>
      <c r="C39" s="28"/>
      <c r="D39" s="26">
        <f>SUM(D40)</f>
        <v>740055</v>
      </c>
      <c r="E39" s="26">
        <f>SUM(E40)</f>
        <v>740055</v>
      </c>
    </row>
    <row r="40" spans="1:5" ht="30">
      <c r="A40" s="35" t="s">
        <v>418</v>
      </c>
      <c r="B40" s="231" t="s">
        <v>419</v>
      </c>
      <c r="C40" s="28"/>
      <c r="D40" s="26">
        <f>SUM(D41)</f>
        <v>740055</v>
      </c>
      <c r="E40" s="26">
        <f>SUM(E41)</f>
        <v>740055</v>
      </c>
    </row>
    <row r="41" spans="1:5" ht="15">
      <c r="A41" s="35" t="s">
        <v>202</v>
      </c>
      <c r="B41" s="231" t="s">
        <v>420</v>
      </c>
      <c r="C41" s="28" t="s">
        <v>201</v>
      </c>
      <c r="D41" s="26">
        <f>SUM(прил8!F325)</f>
        <v>740055</v>
      </c>
      <c r="E41" s="26">
        <f>SUM(прил8!G325)</f>
        <v>740055</v>
      </c>
    </row>
    <row r="42" spans="1:5" ht="33.75" customHeight="1">
      <c r="A42" s="38" t="s">
        <v>775</v>
      </c>
      <c r="B42" s="233" t="s">
        <v>376</v>
      </c>
      <c r="C42" s="33"/>
      <c r="D42" s="25">
        <f>SUM(D43+D64+D85)</f>
        <v>282846474</v>
      </c>
      <c r="E42" s="25">
        <f>SUM(E43+E64+E85)</f>
        <v>304408411</v>
      </c>
    </row>
    <row r="43" spans="1:5" ht="61.5" customHeight="1">
      <c r="A43" s="35" t="s">
        <v>782</v>
      </c>
      <c r="B43" s="231" t="s">
        <v>451</v>
      </c>
      <c r="C43" s="28"/>
      <c r="D43" s="62">
        <f>SUM(D44+D53)</f>
        <v>56169558</v>
      </c>
      <c r="E43" s="62">
        <f>SUM(E44+E53)</f>
        <v>77731495</v>
      </c>
    </row>
    <row r="44" spans="1:5" ht="30">
      <c r="A44" s="35" t="s">
        <v>12</v>
      </c>
      <c r="B44" s="232" t="s">
        <v>11</v>
      </c>
      <c r="C44" s="28"/>
      <c r="D44" s="26">
        <f>SUM(D45+D47+D51)</f>
        <v>7255506</v>
      </c>
      <c r="E44" s="26">
        <f>SUM(E45+E47+E51)</f>
        <v>7255506</v>
      </c>
    </row>
    <row r="45" spans="1:5" ht="30" customHeight="1">
      <c r="A45" s="35" t="s">
        <v>163</v>
      </c>
      <c r="B45" s="232" t="s">
        <v>13</v>
      </c>
      <c r="C45" s="28"/>
      <c r="D45" s="26">
        <f>SUM(D46)</f>
        <v>76366</v>
      </c>
      <c r="E45" s="26">
        <f>SUM(E46)</f>
        <v>76366</v>
      </c>
    </row>
    <row r="46" spans="1:5" ht="60" customHeight="1">
      <c r="A46" s="35" t="s">
        <v>158</v>
      </c>
      <c r="B46" s="232" t="s">
        <v>13</v>
      </c>
      <c r="C46" s="28" t="s">
        <v>176</v>
      </c>
      <c r="D46" s="26">
        <f>SUM(прил8!F265)</f>
        <v>76366</v>
      </c>
      <c r="E46" s="26">
        <f>SUM(прил8!G265)</f>
        <v>76366</v>
      </c>
    </row>
    <row r="47" spans="1:5" ht="30">
      <c r="A47" s="35" t="s">
        <v>253</v>
      </c>
      <c r="B47" s="232" t="s">
        <v>14</v>
      </c>
      <c r="C47" s="28"/>
      <c r="D47" s="26">
        <f>SUM(D48:D50)</f>
        <v>7129140</v>
      </c>
      <c r="E47" s="26">
        <f>SUM(E48:E50)</f>
        <v>7129140</v>
      </c>
    </row>
    <row r="48" spans="1:5" ht="45">
      <c r="A48" s="35" t="s">
        <v>248</v>
      </c>
      <c r="B48" s="232" t="s">
        <v>454</v>
      </c>
      <c r="C48" s="28" t="s">
        <v>176</v>
      </c>
      <c r="D48" s="26">
        <f>SUM(прил8!F267)</f>
        <v>6567020</v>
      </c>
      <c r="E48" s="26">
        <f>SUM(прил8!G267)</f>
        <v>6567020</v>
      </c>
    </row>
    <row r="49" spans="1:5" ht="30">
      <c r="A49" s="35" t="s">
        <v>123</v>
      </c>
      <c r="B49" s="232" t="s">
        <v>15</v>
      </c>
      <c r="C49" s="28" t="s">
        <v>179</v>
      </c>
      <c r="D49" s="26">
        <f>SUM(прил8!F268)</f>
        <v>545400</v>
      </c>
      <c r="E49" s="26">
        <f>SUM(прил8!G268)</f>
        <v>545400</v>
      </c>
    </row>
    <row r="50" spans="1:5" ht="15">
      <c r="A50" s="35" t="s">
        <v>181</v>
      </c>
      <c r="B50" s="232" t="s">
        <v>15</v>
      </c>
      <c r="C50" s="28" t="s">
        <v>180</v>
      </c>
      <c r="D50" s="26">
        <f>SUM(прил8!F269)</f>
        <v>16720</v>
      </c>
      <c r="E50" s="26">
        <f>SUM(прил8!G269)</f>
        <v>16720</v>
      </c>
    </row>
    <row r="51" spans="1:5" ht="15">
      <c r="A51" s="158" t="s">
        <v>110</v>
      </c>
      <c r="B51" s="232" t="s">
        <v>112</v>
      </c>
      <c r="C51" s="28"/>
      <c r="D51" s="26">
        <f>SUM(D52)</f>
        <v>50000</v>
      </c>
      <c r="E51" s="26">
        <f>SUM(E52)</f>
        <v>50000</v>
      </c>
    </row>
    <row r="52" spans="1:5" ht="30">
      <c r="A52" s="35" t="s">
        <v>123</v>
      </c>
      <c r="B52" s="232" t="s">
        <v>112</v>
      </c>
      <c r="C52" s="28" t="s">
        <v>179</v>
      </c>
      <c r="D52" s="26">
        <f>SUM(прил8!F271)</f>
        <v>50000</v>
      </c>
      <c r="E52" s="26">
        <f>SUM(прил8!G271)</f>
        <v>50000</v>
      </c>
    </row>
    <row r="53" spans="1:5" ht="45">
      <c r="A53" s="35" t="s">
        <v>783</v>
      </c>
      <c r="B53" s="231" t="s">
        <v>458</v>
      </c>
      <c r="C53" s="28"/>
      <c r="D53" s="62">
        <f>SUM(D54+D59+D62+D57)</f>
        <v>48914052</v>
      </c>
      <c r="E53" s="62">
        <f>SUM(E54+E59+E62+E57)</f>
        <v>70475989</v>
      </c>
    </row>
    <row r="54" spans="1:5" ht="30">
      <c r="A54" s="35" t="s">
        <v>253</v>
      </c>
      <c r="B54" s="231" t="s">
        <v>459</v>
      </c>
      <c r="C54" s="28"/>
      <c r="D54" s="37">
        <f>SUM(D55:D56)</f>
        <v>41991785</v>
      </c>
      <c r="E54" s="37">
        <f>SUM(E55:E56)</f>
        <v>63553722</v>
      </c>
    </row>
    <row r="55" spans="1:5" ht="30">
      <c r="A55" s="35" t="s">
        <v>123</v>
      </c>
      <c r="B55" s="231" t="s">
        <v>457</v>
      </c>
      <c r="C55" s="28" t="s">
        <v>179</v>
      </c>
      <c r="D55" s="26">
        <f>SUM(прил8!F220+прил8!F204)</f>
        <v>38228849</v>
      </c>
      <c r="E55" s="26">
        <f>SUM(прил8!G220+прил8!G204)</f>
        <v>59790786</v>
      </c>
    </row>
    <row r="56" spans="1:5" ht="15">
      <c r="A56" s="35" t="s">
        <v>181</v>
      </c>
      <c r="B56" s="231" t="s">
        <v>457</v>
      </c>
      <c r="C56" s="28" t="s">
        <v>180</v>
      </c>
      <c r="D56" s="26">
        <f>SUM(прил8!F205+прил8!F221)</f>
        <v>3762936</v>
      </c>
      <c r="E56" s="26">
        <f>SUM(прил8!G205+прил8!G221)</f>
        <v>3762936</v>
      </c>
    </row>
    <row r="57" spans="1:5" ht="30">
      <c r="A57" s="52" t="s">
        <v>135</v>
      </c>
      <c r="B57" s="231" t="s">
        <v>134</v>
      </c>
      <c r="C57" s="28"/>
      <c r="D57" s="26">
        <f>SUM(D58)</f>
        <v>1800000</v>
      </c>
      <c r="E57" s="26">
        <f>SUM(E58)</f>
        <v>1800000</v>
      </c>
    </row>
    <row r="58" spans="1:5" ht="30">
      <c r="A58" s="35" t="s">
        <v>123</v>
      </c>
      <c r="B58" s="231" t="s">
        <v>134</v>
      </c>
      <c r="C58" s="28" t="s">
        <v>179</v>
      </c>
      <c r="D58" s="26">
        <f>SUM(прил8!F223)</f>
        <v>1800000</v>
      </c>
      <c r="E58" s="26">
        <f>SUM(прил8!G223)</f>
        <v>1800000</v>
      </c>
    </row>
    <row r="59" spans="1:5" ht="30">
      <c r="A59" s="52" t="s">
        <v>115</v>
      </c>
      <c r="B59" s="231" t="s">
        <v>117</v>
      </c>
      <c r="C59" s="28"/>
      <c r="D59" s="26">
        <f>SUM(D60:D61)</f>
        <v>1507267</v>
      </c>
      <c r="E59" s="26">
        <f>SUM(E60:E61)</f>
        <v>1507267</v>
      </c>
    </row>
    <row r="60" spans="1:5" ht="45">
      <c r="A60" s="35" t="s">
        <v>248</v>
      </c>
      <c r="B60" s="231" t="s">
        <v>116</v>
      </c>
      <c r="C60" s="28" t="s">
        <v>176</v>
      </c>
      <c r="D60" s="26">
        <f>SUM(прил8!F225+прил8!F207)</f>
        <v>1416235</v>
      </c>
      <c r="E60" s="26">
        <f>SUM(прил8!G225+прил8!G207)</f>
        <v>1416235</v>
      </c>
    </row>
    <row r="61" spans="1:5" ht="15">
      <c r="A61" s="35" t="s">
        <v>202</v>
      </c>
      <c r="B61" s="231" t="s">
        <v>116</v>
      </c>
      <c r="C61" s="28" t="s">
        <v>201</v>
      </c>
      <c r="D61" s="26">
        <f>SUM(прил8!F226)</f>
        <v>91032</v>
      </c>
      <c r="E61" s="26">
        <f>SUM(прил8!G226)</f>
        <v>91032</v>
      </c>
    </row>
    <row r="62" spans="1:5" ht="45">
      <c r="A62" s="52" t="s">
        <v>118</v>
      </c>
      <c r="B62" s="231" t="s">
        <v>119</v>
      </c>
      <c r="C62" s="28"/>
      <c r="D62" s="26">
        <f>SUM(D63)</f>
        <v>3615000</v>
      </c>
      <c r="E62" s="26">
        <f>SUM(E63)</f>
        <v>3615000</v>
      </c>
    </row>
    <row r="63" spans="1:5" ht="30">
      <c r="A63" s="35" t="s">
        <v>123</v>
      </c>
      <c r="B63" s="231" t="s">
        <v>120</v>
      </c>
      <c r="C63" s="28" t="s">
        <v>179</v>
      </c>
      <c r="D63" s="26">
        <f>SUM(прил8!F228)</f>
        <v>3615000</v>
      </c>
      <c r="E63" s="26">
        <f>SUM(прил8!G228)</f>
        <v>3615000</v>
      </c>
    </row>
    <row r="64" spans="1:5" ht="43.5" customHeight="1">
      <c r="A64" s="38" t="s">
        <v>784</v>
      </c>
      <c r="B64" s="233" t="s">
        <v>377</v>
      </c>
      <c r="C64" s="33"/>
      <c r="D64" s="25">
        <f>SUM(D65+D71+D77+D81)</f>
        <v>210553119</v>
      </c>
      <c r="E64" s="25">
        <f>SUM(E65+E71+E77+E81)</f>
        <v>210553119</v>
      </c>
    </row>
    <row r="65" spans="1:5" ht="15">
      <c r="A65" s="35" t="s">
        <v>379</v>
      </c>
      <c r="B65" s="231" t="s">
        <v>378</v>
      </c>
      <c r="C65" s="28"/>
      <c r="D65" s="26">
        <f>SUM(D66+D69)</f>
        <v>35954266</v>
      </c>
      <c r="E65" s="26">
        <f>SUM(E66+E69)</f>
        <v>35954266</v>
      </c>
    </row>
    <row r="66" spans="1:5" ht="75">
      <c r="A66" s="35" t="s">
        <v>643</v>
      </c>
      <c r="B66" s="231" t="s">
        <v>448</v>
      </c>
      <c r="C66" s="28"/>
      <c r="D66" s="26">
        <f>SUM(D67:D68)</f>
        <v>25739966</v>
      </c>
      <c r="E66" s="26">
        <f>SUM(E67:E68)</f>
        <v>25739966</v>
      </c>
    </row>
    <row r="67" spans="1:5" ht="45">
      <c r="A67" s="35" t="s">
        <v>248</v>
      </c>
      <c r="B67" s="231" t="s">
        <v>448</v>
      </c>
      <c r="C67" s="28" t="s">
        <v>176</v>
      </c>
      <c r="D67" s="26">
        <f>SUM(прил8!F211)</f>
        <v>25579207</v>
      </c>
      <c r="E67" s="26">
        <f>SUM(прил8!G211)</f>
        <v>25579207</v>
      </c>
    </row>
    <row r="68" spans="1:5" ht="30">
      <c r="A68" s="35" t="s">
        <v>123</v>
      </c>
      <c r="B68" s="231" t="s">
        <v>449</v>
      </c>
      <c r="C68" s="28" t="s">
        <v>179</v>
      </c>
      <c r="D68" s="26">
        <f>SUM(прил8!F212)</f>
        <v>160759</v>
      </c>
      <c r="E68" s="26">
        <f>SUM(прил8!G212)</f>
        <v>160759</v>
      </c>
    </row>
    <row r="69" spans="1:5" ht="30">
      <c r="A69" s="35" t="s">
        <v>253</v>
      </c>
      <c r="B69" s="231" t="s">
        <v>452</v>
      </c>
      <c r="C69" s="28"/>
      <c r="D69" s="26">
        <f>SUM(D70:D70)</f>
        <v>10214300</v>
      </c>
      <c r="E69" s="26">
        <f>SUM(E70:E70)</f>
        <v>10214300</v>
      </c>
    </row>
    <row r="70" spans="1:5" ht="45">
      <c r="A70" s="35" t="s">
        <v>248</v>
      </c>
      <c r="B70" s="231" t="s">
        <v>453</v>
      </c>
      <c r="C70" s="28" t="s">
        <v>176</v>
      </c>
      <c r="D70" s="26">
        <f>SUM(прил8!F214)</f>
        <v>10214300</v>
      </c>
      <c r="E70" s="26">
        <f>SUM(прил8!G214)</f>
        <v>10214300</v>
      </c>
    </row>
    <row r="71" spans="1:5" ht="15">
      <c r="A71" s="35" t="s">
        <v>460</v>
      </c>
      <c r="B71" s="231" t="s">
        <v>456</v>
      </c>
      <c r="C71" s="28"/>
      <c r="D71" s="26">
        <f>SUM(D72+D75)</f>
        <v>160298004</v>
      </c>
      <c r="E71" s="26">
        <f>SUM(E72+E75)</f>
        <v>160298004</v>
      </c>
    </row>
    <row r="72" spans="1:5" ht="92.25" customHeight="1">
      <c r="A72" s="35" t="s">
        <v>644</v>
      </c>
      <c r="B72" s="231" t="s">
        <v>461</v>
      </c>
      <c r="C72" s="28"/>
      <c r="D72" s="26">
        <f>SUM(D73:D74)</f>
        <v>158013803</v>
      </c>
      <c r="E72" s="26">
        <f>SUM(E73:E74)</f>
        <v>158013803</v>
      </c>
    </row>
    <row r="73" spans="1:5" ht="45">
      <c r="A73" s="35" t="s">
        <v>248</v>
      </c>
      <c r="B73" s="231" t="s">
        <v>462</v>
      </c>
      <c r="C73" s="28" t="s">
        <v>176</v>
      </c>
      <c r="D73" s="26">
        <f>SUM(прил8!F237)</f>
        <v>151343626</v>
      </c>
      <c r="E73" s="26">
        <f>SUM(прил8!G237)</f>
        <v>151343626</v>
      </c>
    </row>
    <row r="74" spans="1:5" ht="30">
      <c r="A74" s="35" t="s">
        <v>123</v>
      </c>
      <c r="B74" s="231" t="s">
        <v>462</v>
      </c>
      <c r="C74" s="28" t="s">
        <v>179</v>
      </c>
      <c r="D74" s="26">
        <f>SUM(прил8!F238)</f>
        <v>6670177</v>
      </c>
      <c r="E74" s="26">
        <f>SUM(прил8!G238)</f>
        <v>6670177</v>
      </c>
    </row>
    <row r="75" spans="1:5" ht="15">
      <c r="A75" s="35" t="s">
        <v>268</v>
      </c>
      <c r="B75" s="231" t="s">
        <v>463</v>
      </c>
      <c r="C75" s="28"/>
      <c r="D75" s="26">
        <f>SUM(D76)</f>
        <v>2284201</v>
      </c>
      <c r="E75" s="26">
        <f>SUM(E76)</f>
        <v>2284201</v>
      </c>
    </row>
    <row r="76" spans="1:5" ht="45">
      <c r="A76" s="35" t="s">
        <v>248</v>
      </c>
      <c r="B76" s="231" t="s">
        <v>463</v>
      </c>
      <c r="C76" s="28" t="s">
        <v>176</v>
      </c>
      <c r="D76" s="26">
        <f>SUM(прил8!F240)</f>
        <v>2284201</v>
      </c>
      <c r="E76" s="26">
        <f>SUM(прил8!G240)</f>
        <v>2284201</v>
      </c>
    </row>
    <row r="77" spans="1:5" ht="30">
      <c r="A77" s="35" t="s">
        <v>436</v>
      </c>
      <c r="B77" s="231" t="s">
        <v>437</v>
      </c>
      <c r="C77" s="28"/>
      <c r="D77" s="26">
        <f>SUM(D78)</f>
        <v>2321301</v>
      </c>
      <c r="E77" s="26">
        <f>SUM(E78)</f>
        <v>2321301</v>
      </c>
    </row>
    <row r="78" spans="1:5" ht="60">
      <c r="A78" s="35" t="s">
        <v>439</v>
      </c>
      <c r="B78" s="231" t="s">
        <v>438</v>
      </c>
      <c r="C78" s="28"/>
      <c r="D78" s="26">
        <f>SUM(D79:D80)</f>
        <v>2321301</v>
      </c>
      <c r="E78" s="26">
        <f>SUM(E79:E80)</f>
        <v>2321301</v>
      </c>
    </row>
    <row r="79" spans="1:5" ht="30">
      <c r="A79" s="35" t="s">
        <v>123</v>
      </c>
      <c r="B79" s="231" t="s">
        <v>438</v>
      </c>
      <c r="C79" s="28" t="s">
        <v>179</v>
      </c>
      <c r="D79" s="26">
        <f>SUM(прил8!F330)</f>
        <v>8195</v>
      </c>
      <c r="E79" s="26">
        <f>SUM(прил8!G330)</f>
        <v>8195</v>
      </c>
    </row>
    <row r="80" spans="1:5" ht="15">
      <c r="A80" s="35" t="s">
        <v>202</v>
      </c>
      <c r="B80" s="231" t="s">
        <v>438</v>
      </c>
      <c r="C80" s="28" t="s">
        <v>201</v>
      </c>
      <c r="D80" s="26">
        <f>SUM(прил8!F331)</f>
        <v>2313106</v>
      </c>
      <c r="E80" s="26">
        <f>SUM(прил8!G331)</f>
        <v>2313106</v>
      </c>
    </row>
    <row r="81" spans="1:5" ht="30">
      <c r="A81" s="35" t="s">
        <v>440</v>
      </c>
      <c r="B81" s="231" t="s">
        <v>441</v>
      </c>
      <c r="C81" s="28"/>
      <c r="D81" s="26">
        <f>SUM(D82)</f>
        <v>11979548</v>
      </c>
      <c r="E81" s="26">
        <f>SUM(E82)</f>
        <v>11979548</v>
      </c>
    </row>
    <row r="82" spans="1:5" ht="60">
      <c r="A82" s="35" t="s">
        <v>439</v>
      </c>
      <c r="B82" s="231" t="s">
        <v>442</v>
      </c>
      <c r="C82" s="28"/>
      <c r="D82" s="26">
        <f>SUM(D83:D84)</f>
        <v>11979548</v>
      </c>
      <c r="E82" s="26">
        <f>SUM(E83:E84)</f>
        <v>11979548</v>
      </c>
    </row>
    <row r="83" spans="1:5" ht="30">
      <c r="A83" s="35" t="s">
        <v>123</v>
      </c>
      <c r="B83" s="231" t="s">
        <v>442</v>
      </c>
      <c r="C83" s="28" t="s">
        <v>179</v>
      </c>
      <c r="D83" s="26">
        <f>SUM(прил8!F334)</f>
        <v>20995</v>
      </c>
      <c r="E83" s="26">
        <f>SUM(прил8!G334)</f>
        <v>20995</v>
      </c>
    </row>
    <row r="84" spans="1:5" ht="15">
      <c r="A84" s="35" t="s">
        <v>202</v>
      </c>
      <c r="B84" s="231" t="s">
        <v>442</v>
      </c>
      <c r="C84" s="28" t="s">
        <v>201</v>
      </c>
      <c r="D84" s="26">
        <f>SUM(прил8!F335)</f>
        <v>11958553</v>
      </c>
      <c r="E84" s="26">
        <f>SUM(прил8!G335)</f>
        <v>11958553</v>
      </c>
    </row>
    <row r="85" spans="1:5" ht="56.25" customHeight="1">
      <c r="A85" s="38" t="s">
        <v>785</v>
      </c>
      <c r="B85" s="233" t="s">
        <v>464</v>
      </c>
      <c r="C85" s="33"/>
      <c r="D85" s="25">
        <f>SUM(D86+D91)</f>
        <v>16123797</v>
      </c>
      <c r="E85" s="25">
        <f>SUM(E86+E91)</f>
        <v>16123797</v>
      </c>
    </row>
    <row r="86" spans="1:5" ht="30">
      <c r="A86" s="35" t="s">
        <v>465</v>
      </c>
      <c r="B86" s="231" t="s">
        <v>0</v>
      </c>
      <c r="C86" s="28"/>
      <c r="D86" s="26">
        <f>SUM(D87)</f>
        <v>15772797</v>
      </c>
      <c r="E86" s="26">
        <f>SUM(E87)</f>
        <v>15772797</v>
      </c>
    </row>
    <row r="87" spans="1:5" ht="30">
      <c r="A87" s="35" t="s">
        <v>253</v>
      </c>
      <c r="B87" s="231" t="s">
        <v>1</v>
      </c>
      <c r="C87" s="28"/>
      <c r="D87" s="26">
        <f>SUM(D88:D90)</f>
        <v>15772797</v>
      </c>
      <c r="E87" s="26">
        <f>SUM(E88:E90)</f>
        <v>15772797</v>
      </c>
    </row>
    <row r="88" spans="1:5" ht="45">
      <c r="A88" s="35" t="s">
        <v>248</v>
      </c>
      <c r="B88" s="231" t="s">
        <v>1</v>
      </c>
      <c r="C88" s="28" t="s">
        <v>176</v>
      </c>
      <c r="D88" s="26">
        <f>SUM(прил8!F246)</f>
        <v>14128200</v>
      </c>
      <c r="E88" s="26">
        <f>SUM(прил8!G246)</f>
        <v>14128200</v>
      </c>
    </row>
    <row r="89" spans="1:5" ht="30">
      <c r="A89" s="35" t="s">
        <v>123</v>
      </c>
      <c r="B89" s="231" t="s">
        <v>1</v>
      </c>
      <c r="C89" s="28" t="s">
        <v>179</v>
      </c>
      <c r="D89" s="26">
        <f>SUM(прил8!F247)</f>
        <v>1619570</v>
      </c>
      <c r="E89" s="26">
        <f>SUM(прил8!G247)</f>
        <v>1619570</v>
      </c>
    </row>
    <row r="90" spans="1:5" ht="15">
      <c r="A90" s="35" t="s">
        <v>181</v>
      </c>
      <c r="B90" s="231" t="s">
        <v>1</v>
      </c>
      <c r="C90" s="28" t="s">
        <v>180</v>
      </c>
      <c r="D90" s="26">
        <f>SUM(прил8!F248)</f>
        <v>25027</v>
      </c>
      <c r="E90" s="26">
        <f>SUM(прил8!G248)</f>
        <v>25027</v>
      </c>
    </row>
    <row r="91" spans="1:5" ht="60">
      <c r="A91" s="35" t="s">
        <v>725</v>
      </c>
      <c r="B91" s="231" t="s">
        <v>724</v>
      </c>
      <c r="C91" s="28"/>
      <c r="D91" s="26">
        <f>SUM(D92:D93)</f>
        <v>351000</v>
      </c>
      <c r="E91" s="26">
        <f>SUM(E92:E93)</f>
        <v>351000</v>
      </c>
    </row>
    <row r="92" spans="1:5" ht="30">
      <c r="A92" s="35" t="s">
        <v>123</v>
      </c>
      <c r="B92" s="231" t="s">
        <v>724</v>
      </c>
      <c r="C92" s="28" t="s">
        <v>179</v>
      </c>
      <c r="D92" s="26">
        <f>SUM(прил8!F339)</f>
        <v>1000</v>
      </c>
      <c r="E92" s="26">
        <f>SUM(прил8!G339)</f>
        <v>1000</v>
      </c>
    </row>
    <row r="93" spans="1:5" ht="15">
      <c r="A93" s="35" t="s">
        <v>202</v>
      </c>
      <c r="B93" s="231" t="s">
        <v>724</v>
      </c>
      <c r="C93" s="28" t="s">
        <v>201</v>
      </c>
      <c r="D93" s="26">
        <f>SUM(прил8!F340)</f>
        <v>350000</v>
      </c>
      <c r="E93" s="26">
        <f>SUM(прил8!G340)</f>
        <v>350000</v>
      </c>
    </row>
    <row r="94" spans="1:5" ht="28.5">
      <c r="A94" s="45" t="s">
        <v>343</v>
      </c>
      <c r="B94" s="234" t="s">
        <v>344</v>
      </c>
      <c r="C94" s="23"/>
      <c r="D94" s="25">
        <f>SUM(D95+D99)</f>
        <v>473000</v>
      </c>
      <c r="E94" s="25">
        <f>SUM(E95+E99)</f>
        <v>473000</v>
      </c>
    </row>
    <row r="95" spans="1:5" ht="45">
      <c r="A95" s="31" t="s">
        <v>81</v>
      </c>
      <c r="B95" s="230" t="s">
        <v>40</v>
      </c>
      <c r="C95" s="24"/>
      <c r="D95" s="26">
        <f aca="true" t="shared" si="0" ref="D95:E97">SUM(D96)</f>
        <v>26000</v>
      </c>
      <c r="E95" s="26">
        <f t="shared" si="0"/>
        <v>26000</v>
      </c>
    </row>
    <row r="96" spans="1:5" ht="45">
      <c r="A96" s="31" t="s">
        <v>43</v>
      </c>
      <c r="B96" s="230" t="s">
        <v>42</v>
      </c>
      <c r="C96" s="24"/>
      <c r="D96" s="26">
        <f t="shared" si="0"/>
        <v>26000</v>
      </c>
      <c r="E96" s="26">
        <f t="shared" si="0"/>
        <v>26000</v>
      </c>
    </row>
    <row r="97" spans="1:5" ht="15">
      <c r="A97" s="31" t="s">
        <v>71</v>
      </c>
      <c r="B97" s="231" t="s">
        <v>72</v>
      </c>
      <c r="C97" s="28"/>
      <c r="D97" s="26">
        <f t="shared" si="0"/>
        <v>26000</v>
      </c>
      <c r="E97" s="26">
        <f t="shared" si="0"/>
        <v>26000</v>
      </c>
    </row>
    <row r="98" spans="1:5" ht="30">
      <c r="A98" s="35" t="s">
        <v>123</v>
      </c>
      <c r="B98" s="231" t="s">
        <v>72</v>
      </c>
      <c r="C98" s="28" t="s">
        <v>179</v>
      </c>
      <c r="D98" s="26">
        <f>SUM(прил8!F141)</f>
        <v>26000</v>
      </c>
      <c r="E98" s="26">
        <f>SUM(прил8!G141)</f>
        <v>26000</v>
      </c>
    </row>
    <row r="99" spans="1:5" ht="45">
      <c r="A99" s="14" t="s">
        <v>345</v>
      </c>
      <c r="B99" s="230" t="s">
        <v>346</v>
      </c>
      <c r="C99" s="24"/>
      <c r="D99" s="26">
        <f>SUM(D100)</f>
        <v>447000</v>
      </c>
      <c r="E99" s="26">
        <f>SUM(E100)</f>
        <v>447000</v>
      </c>
    </row>
    <row r="100" spans="1:5" ht="30">
      <c r="A100" s="14" t="s">
        <v>347</v>
      </c>
      <c r="B100" s="230" t="s">
        <v>348</v>
      </c>
      <c r="C100" s="24"/>
      <c r="D100" s="26">
        <f>SUM(D101+D103)</f>
        <v>447000</v>
      </c>
      <c r="E100" s="26">
        <f>SUM(E101+E103)</f>
        <v>447000</v>
      </c>
    </row>
    <row r="101" spans="1:5" ht="15">
      <c r="A101" s="39" t="s">
        <v>349</v>
      </c>
      <c r="B101" s="230" t="s">
        <v>350</v>
      </c>
      <c r="C101" s="24"/>
      <c r="D101" s="26">
        <f>SUM(D102)</f>
        <v>254000</v>
      </c>
      <c r="E101" s="26">
        <f>SUM(E102)</f>
        <v>254000</v>
      </c>
    </row>
    <row r="102" spans="1:5" ht="30">
      <c r="A102" s="35" t="s">
        <v>123</v>
      </c>
      <c r="B102" s="230" t="s">
        <v>351</v>
      </c>
      <c r="C102" s="24" t="s">
        <v>179</v>
      </c>
      <c r="D102" s="26">
        <f>SUM(прил8!F145)</f>
        <v>254000</v>
      </c>
      <c r="E102" s="26">
        <f>SUM(прил8!G145)</f>
        <v>254000</v>
      </c>
    </row>
    <row r="103" spans="1:5" ht="15">
      <c r="A103" s="14" t="s">
        <v>352</v>
      </c>
      <c r="B103" s="230" t="s">
        <v>353</v>
      </c>
      <c r="C103" s="24"/>
      <c r="D103" s="26">
        <f>SUM(D104)</f>
        <v>193000</v>
      </c>
      <c r="E103" s="26">
        <f>SUM(E104)</f>
        <v>193000</v>
      </c>
    </row>
    <row r="104" spans="1:5" ht="30">
      <c r="A104" s="35" t="s">
        <v>123</v>
      </c>
      <c r="B104" s="230" t="s">
        <v>353</v>
      </c>
      <c r="C104" s="24" t="s">
        <v>179</v>
      </c>
      <c r="D104" s="26">
        <f>SUM(прил8!F147)</f>
        <v>193000</v>
      </c>
      <c r="E104" s="26">
        <f>SUM(прил8!G147)</f>
        <v>193000</v>
      </c>
    </row>
    <row r="105" spans="1:5" ht="28.5">
      <c r="A105" s="38" t="s">
        <v>91</v>
      </c>
      <c r="B105" s="233" t="s">
        <v>89</v>
      </c>
      <c r="C105" s="33"/>
      <c r="D105" s="25">
        <f>SUM(D106)</f>
        <v>30000</v>
      </c>
      <c r="E105" s="25">
        <f>SUM(E106)</f>
        <v>30000</v>
      </c>
    </row>
    <row r="106" spans="1:5" ht="45">
      <c r="A106" s="35" t="s">
        <v>92</v>
      </c>
      <c r="B106" s="231" t="s">
        <v>90</v>
      </c>
      <c r="C106" s="28"/>
      <c r="D106" s="26">
        <f>SUM(D107)</f>
        <v>30000</v>
      </c>
      <c r="E106" s="26">
        <f>SUM(E107)</f>
        <v>30000</v>
      </c>
    </row>
    <row r="107" spans="1:5" ht="30">
      <c r="A107" s="52" t="s">
        <v>94</v>
      </c>
      <c r="B107" s="231" t="s">
        <v>93</v>
      </c>
      <c r="C107" s="28"/>
      <c r="D107" s="26">
        <f>SUM(D109)</f>
        <v>30000</v>
      </c>
      <c r="E107" s="26">
        <f>SUM(E109)</f>
        <v>30000</v>
      </c>
    </row>
    <row r="108" spans="1:5" ht="15">
      <c r="A108" s="52" t="s">
        <v>96</v>
      </c>
      <c r="B108" s="231" t="s">
        <v>95</v>
      </c>
      <c r="C108" s="28"/>
      <c r="D108" s="26">
        <f>SUM(D109)</f>
        <v>30000</v>
      </c>
      <c r="E108" s="26">
        <f>SUM(E109)</f>
        <v>30000</v>
      </c>
    </row>
    <row r="109" spans="1:255" ht="30">
      <c r="A109" s="35" t="s">
        <v>123</v>
      </c>
      <c r="B109" s="231" t="s">
        <v>95</v>
      </c>
      <c r="C109" s="28" t="s">
        <v>179</v>
      </c>
      <c r="D109" s="26">
        <f>SUM(прил8!F233)</f>
        <v>30000</v>
      </c>
      <c r="E109" s="26">
        <f>SUM(прил8!G233)</f>
        <v>30000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</row>
    <row r="110" spans="1:255" ht="28.5">
      <c r="A110" s="38" t="s">
        <v>52</v>
      </c>
      <c r="B110" s="233" t="s">
        <v>51</v>
      </c>
      <c r="C110" s="23"/>
      <c r="D110" s="25">
        <f aca="true" t="shared" si="1" ref="D110:E113">SUM(D111)</f>
        <v>300000</v>
      </c>
      <c r="E110" s="25">
        <f t="shared" si="1"/>
        <v>300000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</row>
    <row r="111" spans="1:5" ht="45">
      <c r="A111" s="175" t="s">
        <v>131</v>
      </c>
      <c r="B111" s="233" t="s">
        <v>128</v>
      </c>
      <c r="C111" s="23"/>
      <c r="D111" s="25">
        <f t="shared" si="1"/>
        <v>300000</v>
      </c>
      <c r="E111" s="25">
        <f t="shared" si="1"/>
        <v>300000</v>
      </c>
    </row>
    <row r="112" spans="1:5" ht="30">
      <c r="A112" s="52" t="s">
        <v>132</v>
      </c>
      <c r="B112" s="235" t="s">
        <v>129</v>
      </c>
      <c r="C112" s="63"/>
      <c r="D112" s="64">
        <f t="shared" si="1"/>
        <v>300000</v>
      </c>
      <c r="E112" s="64">
        <f t="shared" si="1"/>
        <v>300000</v>
      </c>
    </row>
    <row r="113" spans="1:5" ht="47.25">
      <c r="A113" s="145" t="s">
        <v>641</v>
      </c>
      <c r="B113" s="235" t="s">
        <v>130</v>
      </c>
      <c r="C113" s="103"/>
      <c r="D113" s="64">
        <f t="shared" si="1"/>
        <v>300000</v>
      </c>
      <c r="E113" s="64">
        <f t="shared" si="1"/>
        <v>300000</v>
      </c>
    </row>
    <row r="114" spans="1:5" ht="15">
      <c r="A114" s="31" t="s">
        <v>184</v>
      </c>
      <c r="B114" s="231" t="s">
        <v>130</v>
      </c>
      <c r="C114" s="23" t="s">
        <v>242</v>
      </c>
      <c r="D114" s="26">
        <f>SUM(прил8!F172)</f>
        <v>300000</v>
      </c>
      <c r="E114" s="26">
        <f>SUM(прил8!G172)</f>
        <v>300000</v>
      </c>
    </row>
    <row r="115" spans="1:5" ht="46.5" customHeight="1">
      <c r="A115" s="38" t="s">
        <v>28</v>
      </c>
      <c r="B115" s="233" t="s">
        <v>29</v>
      </c>
      <c r="C115" s="23"/>
      <c r="D115" s="25">
        <f>SUM(D116+D120+D124)</f>
        <v>5634800</v>
      </c>
      <c r="E115" s="25">
        <f>SUM(E116+E120+E124)</f>
        <v>5634800</v>
      </c>
    </row>
    <row r="116" spans="1:5" ht="60">
      <c r="A116" s="35" t="s">
        <v>36</v>
      </c>
      <c r="B116" s="231" t="s">
        <v>35</v>
      </c>
      <c r="C116" s="24"/>
      <c r="D116" s="26">
        <f aca="true" t="shared" si="2" ref="D116:E118">SUM(D117)</f>
        <v>118500</v>
      </c>
      <c r="E116" s="26">
        <f t="shared" si="2"/>
        <v>118500</v>
      </c>
    </row>
    <row r="117" spans="1:5" ht="135" customHeight="1">
      <c r="A117" s="35" t="s">
        <v>53</v>
      </c>
      <c r="B117" s="231" t="s">
        <v>54</v>
      </c>
      <c r="C117" s="24"/>
      <c r="D117" s="26">
        <f t="shared" si="2"/>
        <v>118500</v>
      </c>
      <c r="E117" s="26">
        <f t="shared" si="2"/>
        <v>118500</v>
      </c>
    </row>
    <row r="118" spans="1:5" ht="30">
      <c r="A118" s="35" t="s">
        <v>100</v>
      </c>
      <c r="B118" s="231" t="s">
        <v>62</v>
      </c>
      <c r="C118" s="24"/>
      <c r="D118" s="26">
        <f t="shared" si="2"/>
        <v>118500</v>
      </c>
      <c r="E118" s="26">
        <f t="shared" si="2"/>
        <v>118500</v>
      </c>
    </row>
    <row r="119" spans="1:5" ht="15">
      <c r="A119" s="35" t="s">
        <v>184</v>
      </c>
      <c r="B119" s="231" t="s">
        <v>62</v>
      </c>
      <c r="C119" s="24" t="s">
        <v>242</v>
      </c>
      <c r="D119" s="26">
        <f>SUM(прил8!F193)</f>
        <v>118500</v>
      </c>
      <c r="E119" s="26">
        <f>SUM(прил8!G193)</f>
        <v>118500</v>
      </c>
    </row>
    <row r="120" spans="1:5" ht="60">
      <c r="A120" s="35" t="s">
        <v>68</v>
      </c>
      <c r="B120" s="231" t="s">
        <v>69</v>
      </c>
      <c r="C120" s="28"/>
      <c r="D120" s="26">
        <f aca="true" t="shared" si="3" ref="D120:E122">SUM(D121)</f>
        <v>850000</v>
      </c>
      <c r="E120" s="26">
        <f t="shared" si="3"/>
        <v>850000</v>
      </c>
    </row>
    <row r="121" spans="1:5" ht="16.5" customHeight="1">
      <c r="A121" s="35" t="s">
        <v>70</v>
      </c>
      <c r="B121" s="231" t="s">
        <v>85</v>
      </c>
      <c r="C121" s="28"/>
      <c r="D121" s="26">
        <f t="shared" si="3"/>
        <v>850000</v>
      </c>
      <c r="E121" s="26">
        <f t="shared" si="3"/>
        <v>850000</v>
      </c>
    </row>
    <row r="122" spans="1:5" ht="15">
      <c r="A122" s="35" t="s">
        <v>84</v>
      </c>
      <c r="B122" s="231" t="s">
        <v>86</v>
      </c>
      <c r="C122" s="28"/>
      <c r="D122" s="26">
        <f t="shared" si="3"/>
        <v>850000</v>
      </c>
      <c r="E122" s="26">
        <f t="shared" si="3"/>
        <v>850000</v>
      </c>
    </row>
    <row r="123" spans="1:5" ht="15">
      <c r="A123" s="35" t="s">
        <v>202</v>
      </c>
      <c r="B123" s="231" t="s">
        <v>86</v>
      </c>
      <c r="C123" s="28" t="s">
        <v>201</v>
      </c>
      <c r="D123" s="26">
        <f>SUM(прил8!F345)</f>
        <v>850000</v>
      </c>
      <c r="E123" s="26">
        <f>SUM(прил8!G345)</f>
        <v>850000</v>
      </c>
    </row>
    <row r="124" spans="1:5" ht="60">
      <c r="A124" s="14" t="s">
        <v>30</v>
      </c>
      <c r="B124" s="230" t="s">
        <v>31</v>
      </c>
      <c r="C124" s="24"/>
      <c r="D124" s="26">
        <f>SUM(D125+D130)</f>
        <v>4666300</v>
      </c>
      <c r="E124" s="26">
        <f>SUM(E125+E130)</f>
        <v>4666300</v>
      </c>
    </row>
    <row r="125" spans="1:5" ht="30">
      <c r="A125" s="14" t="s">
        <v>33</v>
      </c>
      <c r="B125" s="230" t="s">
        <v>32</v>
      </c>
      <c r="C125" s="24"/>
      <c r="D125" s="26">
        <f>SUM(D126+D128)</f>
        <v>780000</v>
      </c>
      <c r="E125" s="26">
        <f>SUM(E126+E128)</f>
        <v>780000</v>
      </c>
    </row>
    <row r="126" spans="1:5" ht="30">
      <c r="A126" s="52" t="s">
        <v>113</v>
      </c>
      <c r="B126" s="231" t="s">
        <v>114</v>
      </c>
      <c r="C126" s="24"/>
      <c r="D126" s="26">
        <f>SUM(D127)</f>
        <v>700000</v>
      </c>
      <c r="E126" s="26">
        <f>SUM(E127)</f>
        <v>700000</v>
      </c>
    </row>
    <row r="127" spans="1:5" ht="30">
      <c r="A127" s="35" t="s">
        <v>123</v>
      </c>
      <c r="B127" s="231" t="s">
        <v>114</v>
      </c>
      <c r="C127" s="24" t="s">
        <v>179</v>
      </c>
      <c r="D127" s="26">
        <f>SUM(прил8!F177)</f>
        <v>700000</v>
      </c>
      <c r="E127" s="26">
        <f>SUM(прил8!G177)</f>
        <v>700000</v>
      </c>
    </row>
    <row r="128" spans="1:5" ht="30">
      <c r="A128" s="35" t="s">
        <v>697</v>
      </c>
      <c r="B128" s="231" t="s">
        <v>696</v>
      </c>
      <c r="C128" s="28"/>
      <c r="D128" s="153">
        <f>SUM(D129)</f>
        <v>80000</v>
      </c>
      <c r="E128" s="153">
        <f>SUM(E129)</f>
        <v>80000</v>
      </c>
    </row>
    <row r="129" spans="1:5" ht="30">
      <c r="A129" s="35" t="s">
        <v>123</v>
      </c>
      <c r="B129" s="231" t="s">
        <v>696</v>
      </c>
      <c r="C129" s="28" t="s">
        <v>179</v>
      </c>
      <c r="D129" s="153">
        <f>SUM(прил8!F179)</f>
        <v>80000</v>
      </c>
      <c r="E129" s="153">
        <f>SUM(прил8!G179)</f>
        <v>80000</v>
      </c>
    </row>
    <row r="130" spans="1:5" ht="89.25" customHeight="1">
      <c r="A130" s="35" t="s">
        <v>61</v>
      </c>
      <c r="B130" s="231" t="s">
        <v>55</v>
      </c>
      <c r="C130" s="24"/>
      <c r="D130" s="26">
        <f>SUM(D131+D133)</f>
        <v>3886300</v>
      </c>
      <c r="E130" s="26">
        <f>SUM(E131+E133)</f>
        <v>3886300</v>
      </c>
    </row>
    <row r="131" spans="1:5" ht="30">
      <c r="A131" s="35" t="s">
        <v>58</v>
      </c>
      <c r="B131" s="231" t="s">
        <v>57</v>
      </c>
      <c r="C131" s="24"/>
      <c r="D131" s="26">
        <f>SUM(D132)</f>
        <v>3466800</v>
      </c>
      <c r="E131" s="26">
        <f>SUM(E132)</f>
        <v>3466800</v>
      </c>
    </row>
    <row r="132" spans="1:5" ht="15">
      <c r="A132" s="35" t="s">
        <v>184</v>
      </c>
      <c r="B132" s="231" t="s">
        <v>57</v>
      </c>
      <c r="C132" s="24" t="s">
        <v>242</v>
      </c>
      <c r="D132" s="26">
        <f>SUM(прил8!F182)</f>
        <v>3466800</v>
      </c>
      <c r="E132" s="26">
        <f>SUM(прил8!G182)</f>
        <v>3466800</v>
      </c>
    </row>
    <row r="133" spans="1:5" ht="30">
      <c r="A133" s="35" t="s">
        <v>100</v>
      </c>
      <c r="B133" s="231" t="s">
        <v>63</v>
      </c>
      <c r="C133" s="24"/>
      <c r="D133" s="26">
        <f>SUM(D134)</f>
        <v>419500</v>
      </c>
      <c r="E133" s="26">
        <f>SUM(E134)</f>
        <v>419500</v>
      </c>
    </row>
    <row r="134" spans="1:5" ht="15">
      <c r="A134" s="35" t="s">
        <v>184</v>
      </c>
      <c r="B134" s="231" t="s">
        <v>63</v>
      </c>
      <c r="C134" s="24" t="s">
        <v>242</v>
      </c>
      <c r="D134" s="26">
        <f>SUM(прил8!F197)</f>
        <v>419500</v>
      </c>
      <c r="E134" s="26">
        <f>SUM(прил8!G197)</f>
        <v>419500</v>
      </c>
    </row>
    <row r="135" spans="1:5" ht="42.75">
      <c r="A135" s="38" t="s">
        <v>387</v>
      </c>
      <c r="B135" s="233" t="s">
        <v>388</v>
      </c>
      <c r="C135" s="33"/>
      <c r="D135" s="25">
        <f>SUM(D136+D140+D144)</f>
        <v>1770000</v>
      </c>
      <c r="E135" s="25">
        <f>SUM(E136+E140+E144)</f>
        <v>1770000</v>
      </c>
    </row>
    <row r="136" spans="1:5" ht="60">
      <c r="A136" s="39" t="s">
        <v>2</v>
      </c>
      <c r="B136" s="231" t="s">
        <v>3</v>
      </c>
      <c r="C136" s="28"/>
      <c r="D136" s="26">
        <f aca="true" t="shared" si="4" ref="D136:E138">SUM(D137)</f>
        <v>100000</v>
      </c>
      <c r="E136" s="26">
        <f t="shared" si="4"/>
        <v>100000</v>
      </c>
    </row>
    <row r="137" spans="1:5" ht="30">
      <c r="A137" s="39" t="s">
        <v>4</v>
      </c>
      <c r="B137" s="231" t="s">
        <v>5</v>
      </c>
      <c r="C137" s="28"/>
      <c r="D137" s="26">
        <f t="shared" si="4"/>
        <v>100000</v>
      </c>
      <c r="E137" s="26">
        <f t="shared" si="4"/>
        <v>100000</v>
      </c>
    </row>
    <row r="138" spans="1:5" ht="15">
      <c r="A138" s="39" t="s">
        <v>254</v>
      </c>
      <c r="B138" s="231" t="s">
        <v>6</v>
      </c>
      <c r="C138" s="28"/>
      <c r="D138" s="26">
        <f t="shared" si="4"/>
        <v>100000</v>
      </c>
      <c r="E138" s="26">
        <f t="shared" si="4"/>
        <v>100000</v>
      </c>
    </row>
    <row r="139" spans="1:5" ht="30">
      <c r="A139" s="35" t="s">
        <v>123</v>
      </c>
      <c r="B139" s="231" t="s">
        <v>7</v>
      </c>
      <c r="C139" s="28" t="s">
        <v>179</v>
      </c>
      <c r="D139" s="26">
        <f>SUM(прил8!F254)</f>
        <v>100000</v>
      </c>
      <c r="E139" s="26">
        <f>SUM(прил8!G254)</f>
        <v>100000</v>
      </c>
    </row>
    <row r="140" spans="1:5" ht="60">
      <c r="A140" s="31" t="s">
        <v>236</v>
      </c>
      <c r="B140" s="231" t="s">
        <v>389</v>
      </c>
      <c r="C140" s="28"/>
      <c r="D140" s="26">
        <f aca="true" t="shared" si="5" ref="D140:E142">SUM(D141)</f>
        <v>170000</v>
      </c>
      <c r="E140" s="26">
        <f t="shared" si="5"/>
        <v>170000</v>
      </c>
    </row>
    <row r="141" spans="1:5" ht="45">
      <c r="A141" s="31" t="s">
        <v>390</v>
      </c>
      <c r="B141" s="231" t="s">
        <v>391</v>
      </c>
      <c r="C141" s="28"/>
      <c r="D141" s="26">
        <f t="shared" si="5"/>
        <v>170000</v>
      </c>
      <c r="E141" s="26">
        <f t="shared" si="5"/>
        <v>170000</v>
      </c>
    </row>
    <row r="142" spans="1:5" ht="45">
      <c r="A142" s="35" t="s">
        <v>392</v>
      </c>
      <c r="B142" s="231" t="s">
        <v>393</v>
      </c>
      <c r="C142" s="28"/>
      <c r="D142" s="26">
        <f t="shared" si="5"/>
        <v>170000</v>
      </c>
      <c r="E142" s="26">
        <f t="shared" si="5"/>
        <v>170000</v>
      </c>
    </row>
    <row r="143" spans="1:5" ht="30">
      <c r="A143" s="35" t="s">
        <v>123</v>
      </c>
      <c r="B143" s="231" t="s">
        <v>393</v>
      </c>
      <c r="C143" s="28" t="s">
        <v>179</v>
      </c>
      <c r="D143" s="26">
        <f>SUM(прил8!F375)</f>
        <v>170000</v>
      </c>
      <c r="E143" s="26">
        <f>SUM(прил8!G375)</f>
        <v>170000</v>
      </c>
    </row>
    <row r="144" spans="1:5" ht="58.5" customHeight="1">
      <c r="A144" s="39" t="s">
        <v>8</v>
      </c>
      <c r="B144" s="231" t="s">
        <v>9</v>
      </c>
      <c r="C144" s="28"/>
      <c r="D144" s="26">
        <f>SUM(D145)</f>
        <v>1500000</v>
      </c>
      <c r="E144" s="26">
        <f>SUM(E145)</f>
        <v>1500000</v>
      </c>
    </row>
    <row r="145" spans="1:5" ht="18.75" customHeight="1">
      <c r="A145" s="39" t="s">
        <v>10</v>
      </c>
      <c r="B145" s="231" t="s">
        <v>39</v>
      </c>
      <c r="C145" s="28"/>
      <c r="D145" s="26">
        <f>SUM(D146)</f>
        <v>1500000</v>
      </c>
      <c r="E145" s="26">
        <f>SUM(E146)</f>
        <v>1500000</v>
      </c>
    </row>
    <row r="146" spans="1:5" ht="31.5">
      <c r="A146" s="223" t="s">
        <v>107</v>
      </c>
      <c r="B146" s="231" t="s">
        <v>109</v>
      </c>
      <c r="C146" s="28"/>
      <c r="D146" s="26">
        <f>SUM(D147:D148)</f>
        <v>1500000</v>
      </c>
      <c r="E146" s="26">
        <f>SUM(E147:E148)</f>
        <v>1500000</v>
      </c>
    </row>
    <row r="147" spans="1:5" ht="30">
      <c r="A147" s="35" t="s">
        <v>123</v>
      </c>
      <c r="B147" s="231" t="s">
        <v>109</v>
      </c>
      <c r="C147" s="28" t="s">
        <v>179</v>
      </c>
      <c r="D147" s="26">
        <f>SUM(прил8!F258)</f>
        <v>400000</v>
      </c>
      <c r="E147" s="26">
        <f>SUM(прил8!G258)</f>
        <v>400000</v>
      </c>
    </row>
    <row r="148" spans="1:5" ht="15">
      <c r="A148" s="35" t="s">
        <v>202</v>
      </c>
      <c r="B148" s="231" t="s">
        <v>109</v>
      </c>
      <c r="C148" s="28" t="s">
        <v>201</v>
      </c>
      <c r="D148" s="26">
        <f>SUM(прил8!F259)</f>
        <v>1100000</v>
      </c>
      <c r="E148" s="26">
        <f>SUM(прил8!G259)</f>
        <v>1100000</v>
      </c>
    </row>
    <row r="149" spans="1:5" ht="42.75">
      <c r="A149" s="45" t="s">
        <v>337</v>
      </c>
      <c r="B149" s="234" t="s">
        <v>338</v>
      </c>
      <c r="C149" s="23"/>
      <c r="D149" s="25">
        <f>SUM(D150+D154+D162)</f>
        <v>6624182</v>
      </c>
      <c r="E149" s="25">
        <f>SUM(E150+E154+E162)</f>
        <v>7220487</v>
      </c>
    </row>
    <row r="150" spans="1:5" ht="60">
      <c r="A150" s="31" t="s">
        <v>354</v>
      </c>
      <c r="B150" s="231" t="s">
        <v>355</v>
      </c>
      <c r="C150" s="28"/>
      <c r="D150" s="26">
        <f>SUM(D152)</f>
        <v>100000</v>
      </c>
      <c r="E150" s="26">
        <f>SUM(E152)</f>
        <v>100000</v>
      </c>
    </row>
    <row r="151" spans="1:5" ht="30">
      <c r="A151" s="31" t="s">
        <v>356</v>
      </c>
      <c r="B151" s="231" t="s">
        <v>357</v>
      </c>
      <c r="C151" s="28"/>
      <c r="D151" s="26">
        <f>SUM(D152)</f>
        <v>100000</v>
      </c>
      <c r="E151" s="26">
        <f>SUM(E152)</f>
        <v>100000</v>
      </c>
    </row>
    <row r="152" spans="1:5" ht="30">
      <c r="A152" s="31" t="s">
        <v>224</v>
      </c>
      <c r="B152" s="231" t="s">
        <v>358</v>
      </c>
      <c r="C152" s="28"/>
      <c r="D152" s="26">
        <f>SUM(D153)</f>
        <v>100000</v>
      </c>
      <c r="E152" s="26">
        <f>SUM(E153)</f>
        <v>100000</v>
      </c>
    </row>
    <row r="153" spans="1:5" ht="30">
      <c r="A153" s="35" t="s">
        <v>123</v>
      </c>
      <c r="B153" s="231" t="s">
        <v>358</v>
      </c>
      <c r="C153" s="28" t="s">
        <v>179</v>
      </c>
      <c r="D153" s="26">
        <f>SUM(прил8!F152)</f>
        <v>100000</v>
      </c>
      <c r="E153" s="26">
        <f>SUM(прил8!G152)</f>
        <v>100000</v>
      </c>
    </row>
    <row r="154" spans="1:5" ht="45">
      <c r="A154" s="31" t="s">
        <v>339</v>
      </c>
      <c r="B154" s="230" t="s">
        <v>340</v>
      </c>
      <c r="C154" s="24"/>
      <c r="D154" s="26">
        <f>SUM(D156+D158+D160)</f>
        <v>6371182</v>
      </c>
      <c r="E154" s="26">
        <f>SUM(E156+E158+E160)</f>
        <v>6967487</v>
      </c>
    </row>
    <row r="155" spans="1:5" ht="30">
      <c r="A155" s="52" t="s">
        <v>341</v>
      </c>
      <c r="B155" s="230" t="s">
        <v>342</v>
      </c>
      <c r="C155" s="24"/>
      <c r="D155" s="26">
        <f>SUM(D156+D158+D160)</f>
        <v>6371182</v>
      </c>
      <c r="E155" s="26">
        <f>SUM(E156+E158+E160)</f>
        <v>6967487</v>
      </c>
    </row>
    <row r="156" spans="1:5" ht="45">
      <c r="A156" s="222" t="s">
        <v>661</v>
      </c>
      <c r="B156" s="230" t="s">
        <v>660</v>
      </c>
      <c r="C156" s="24"/>
      <c r="D156" s="26">
        <f>SUM(D157)</f>
        <v>2262100</v>
      </c>
      <c r="E156" s="26">
        <f>SUM(E157)</f>
        <v>2262100</v>
      </c>
    </row>
    <row r="157" spans="1:5" ht="15">
      <c r="A157" s="39" t="s">
        <v>184</v>
      </c>
      <c r="B157" s="230" t="s">
        <v>660</v>
      </c>
      <c r="C157" s="24" t="s">
        <v>242</v>
      </c>
      <c r="D157" s="26">
        <f>SUM(прил8!F130)</f>
        <v>2262100</v>
      </c>
      <c r="E157" s="26">
        <f>SUM(прил8!G130)</f>
        <v>2262100</v>
      </c>
    </row>
    <row r="158" spans="1:5" ht="75">
      <c r="A158" s="52" t="s">
        <v>126</v>
      </c>
      <c r="B158" s="231" t="s">
        <v>124</v>
      </c>
      <c r="C158" s="24"/>
      <c r="D158" s="26">
        <f>SUM(D159)</f>
        <v>2109082</v>
      </c>
      <c r="E158" s="26">
        <f>SUM(E159)</f>
        <v>2705387</v>
      </c>
    </row>
    <row r="159" spans="1:5" ht="30">
      <c r="A159" s="35" t="s">
        <v>267</v>
      </c>
      <c r="B159" s="231" t="s">
        <v>124</v>
      </c>
      <c r="C159" s="24" t="s">
        <v>160</v>
      </c>
      <c r="D159" s="26">
        <f>SUM(прил8!F133)</f>
        <v>2109082</v>
      </c>
      <c r="E159" s="26">
        <f>SUM(прил8!G133)</f>
        <v>2705387</v>
      </c>
    </row>
    <row r="160" spans="1:5" ht="45">
      <c r="A160" s="52" t="s">
        <v>127</v>
      </c>
      <c r="B160" s="231" t="s">
        <v>125</v>
      </c>
      <c r="C160" s="24"/>
      <c r="D160" s="26">
        <f>SUM(D161)</f>
        <v>2000000</v>
      </c>
      <c r="E160" s="26">
        <f>SUM(E161)</f>
        <v>2000000</v>
      </c>
    </row>
    <row r="161" spans="1:5" ht="30">
      <c r="A161" s="35" t="s">
        <v>267</v>
      </c>
      <c r="B161" s="231" t="s">
        <v>125</v>
      </c>
      <c r="C161" s="24" t="s">
        <v>160</v>
      </c>
      <c r="D161" s="26">
        <f>SUM(прил8!F135)</f>
        <v>2000000</v>
      </c>
      <c r="E161" s="26">
        <f>SUM(прил8!G135)</f>
        <v>2000000</v>
      </c>
    </row>
    <row r="162" spans="1:5" ht="45">
      <c r="A162" s="35" t="s">
        <v>786</v>
      </c>
      <c r="B162" s="232" t="s">
        <v>726</v>
      </c>
      <c r="C162" s="28"/>
      <c r="D162" s="26">
        <f>SUM(D163+D166)</f>
        <v>153000</v>
      </c>
      <c r="E162" s="26">
        <f>SUM(E163+E166)</f>
        <v>153000</v>
      </c>
    </row>
    <row r="163" spans="1:5" ht="30">
      <c r="A163" s="35" t="s">
        <v>729</v>
      </c>
      <c r="B163" s="232" t="s">
        <v>727</v>
      </c>
      <c r="C163" s="28"/>
      <c r="D163" s="26">
        <f>SUM(D164)</f>
        <v>45000</v>
      </c>
      <c r="E163" s="26">
        <f>SUM(E164)</f>
        <v>45000</v>
      </c>
    </row>
    <row r="164" spans="1:5" ht="30">
      <c r="A164" s="35" t="s">
        <v>730</v>
      </c>
      <c r="B164" s="232" t="s">
        <v>728</v>
      </c>
      <c r="C164" s="28"/>
      <c r="D164" s="26">
        <f>SUM(D165)</f>
        <v>45000</v>
      </c>
      <c r="E164" s="26">
        <f>SUM(E165)</f>
        <v>45000</v>
      </c>
    </row>
    <row r="165" spans="1:5" ht="30">
      <c r="A165" s="35" t="s">
        <v>123</v>
      </c>
      <c r="B165" s="232" t="s">
        <v>728</v>
      </c>
      <c r="C165" s="28" t="s">
        <v>179</v>
      </c>
      <c r="D165" s="26">
        <f>SUM(прил8!F68)</f>
        <v>45000</v>
      </c>
      <c r="E165" s="26">
        <f>SUM(прил8!G68)</f>
        <v>45000</v>
      </c>
    </row>
    <row r="166" spans="1:5" ht="30">
      <c r="A166" s="35" t="s">
        <v>732</v>
      </c>
      <c r="B166" s="232" t="s">
        <v>731</v>
      </c>
      <c r="C166" s="28"/>
      <c r="D166" s="26">
        <f>SUM(D167)</f>
        <v>108000</v>
      </c>
      <c r="E166" s="26">
        <f>SUM(E167)</f>
        <v>108000</v>
      </c>
    </row>
    <row r="167" spans="1:5" ht="30">
      <c r="A167" s="35" t="s">
        <v>730</v>
      </c>
      <c r="B167" s="232" t="s">
        <v>733</v>
      </c>
      <c r="C167" s="28"/>
      <c r="D167" s="26">
        <f>SUM(D168)</f>
        <v>108000</v>
      </c>
      <c r="E167" s="26">
        <f>SUM(E168)</f>
        <v>108000</v>
      </c>
    </row>
    <row r="168" spans="1:5" ht="30">
      <c r="A168" s="35" t="s">
        <v>123</v>
      </c>
      <c r="B168" s="232" t="s">
        <v>733</v>
      </c>
      <c r="C168" s="28" t="s">
        <v>179</v>
      </c>
      <c r="D168" s="26">
        <f>SUM(прил8!F71)</f>
        <v>108000</v>
      </c>
      <c r="E168" s="26">
        <f>SUM(прил8!G71)</f>
        <v>108000</v>
      </c>
    </row>
    <row r="169" spans="1:5" ht="28.5">
      <c r="A169" s="38" t="s">
        <v>136</v>
      </c>
      <c r="B169" s="233" t="s">
        <v>137</v>
      </c>
      <c r="C169" s="24"/>
      <c r="D169" s="26">
        <f>SUM(D170+D175+D178)</f>
        <v>67500</v>
      </c>
      <c r="E169" s="26">
        <f>SUM(E170+E175+E178)</f>
        <v>0</v>
      </c>
    </row>
    <row r="170" spans="1:5" ht="45">
      <c r="A170" s="158" t="s">
        <v>144</v>
      </c>
      <c r="B170" s="231" t="s">
        <v>141</v>
      </c>
      <c r="C170" s="24"/>
      <c r="D170" s="26">
        <f aca="true" t="shared" si="6" ref="D170:E172">SUM(D171)</f>
        <v>1500</v>
      </c>
      <c r="E170" s="26">
        <f t="shared" si="6"/>
        <v>0</v>
      </c>
    </row>
    <row r="171" spans="1:5" ht="45">
      <c r="A171" s="52" t="s">
        <v>145</v>
      </c>
      <c r="B171" s="231" t="s">
        <v>142</v>
      </c>
      <c r="C171" s="24"/>
      <c r="D171" s="26">
        <f t="shared" si="6"/>
        <v>1500</v>
      </c>
      <c r="E171" s="26">
        <f t="shared" si="6"/>
        <v>0</v>
      </c>
    </row>
    <row r="172" spans="1:5" ht="30">
      <c r="A172" s="158" t="s">
        <v>146</v>
      </c>
      <c r="B172" s="231" t="s">
        <v>143</v>
      </c>
      <c r="C172" s="24"/>
      <c r="D172" s="26">
        <f t="shared" si="6"/>
        <v>1500</v>
      </c>
      <c r="E172" s="26">
        <f t="shared" si="6"/>
        <v>0</v>
      </c>
    </row>
    <row r="173" spans="1:5" ht="30">
      <c r="A173" s="35" t="s">
        <v>123</v>
      </c>
      <c r="B173" s="231" t="s">
        <v>143</v>
      </c>
      <c r="C173" s="24" t="s">
        <v>179</v>
      </c>
      <c r="D173" s="26">
        <f>SUM(прил8!F76)</f>
        <v>1500</v>
      </c>
      <c r="E173" s="26">
        <f>SUM(прил8!G76)</f>
        <v>0</v>
      </c>
    </row>
    <row r="174" spans="1:5" ht="63" customHeight="1">
      <c r="A174" s="145" t="s">
        <v>468</v>
      </c>
      <c r="B174" s="231" t="s">
        <v>153</v>
      </c>
      <c r="C174" s="24"/>
      <c r="D174" s="26">
        <f aca="true" t="shared" si="7" ref="D174:E176">SUM(D175)</f>
        <v>61000</v>
      </c>
      <c r="E174" s="26">
        <f t="shared" si="7"/>
        <v>0</v>
      </c>
    </row>
    <row r="175" spans="1:5" ht="45">
      <c r="A175" s="52" t="s">
        <v>138</v>
      </c>
      <c r="B175" s="231" t="s">
        <v>153</v>
      </c>
      <c r="C175" s="24"/>
      <c r="D175" s="26">
        <f t="shared" si="7"/>
        <v>61000</v>
      </c>
      <c r="E175" s="26">
        <f t="shared" si="7"/>
        <v>0</v>
      </c>
    </row>
    <row r="176" spans="1:5" ht="30">
      <c r="A176" s="158" t="s">
        <v>146</v>
      </c>
      <c r="B176" s="231" t="s">
        <v>140</v>
      </c>
      <c r="C176" s="24"/>
      <c r="D176" s="26">
        <f t="shared" si="7"/>
        <v>61000</v>
      </c>
      <c r="E176" s="26">
        <f t="shared" si="7"/>
        <v>0</v>
      </c>
    </row>
    <row r="177" spans="1:5" ht="30">
      <c r="A177" s="35" t="s">
        <v>123</v>
      </c>
      <c r="B177" s="231" t="s">
        <v>140</v>
      </c>
      <c r="C177" s="24" t="s">
        <v>179</v>
      </c>
      <c r="D177" s="26">
        <f>SUM(прил8!F80)</f>
        <v>61000</v>
      </c>
      <c r="E177" s="26">
        <f>SUM(прил8!G80)</f>
        <v>0</v>
      </c>
    </row>
    <row r="178" spans="1:5" ht="45">
      <c r="A178" s="52" t="s">
        <v>152</v>
      </c>
      <c r="B178" s="231" t="s">
        <v>147</v>
      </c>
      <c r="C178" s="24"/>
      <c r="D178" s="26">
        <f aca="true" t="shared" si="8" ref="D178:E180">SUM(D179)</f>
        <v>5000</v>
      </c>
      <c r="E178" s="26">
        <f t="shared" si="8"/>
        <v>0</v>
      </c>
    </row>
    <row r="179" spans="1:5" ht="30">
      <c r="A179" s="52" t="s">
        <v>151</v>
      </c>
      <c r="B179" s="231" t="s">
        <v>148</v>
      </c>
      <c r="C179" s="24"/>
      <c r="D179" s="26">
        <f t="shared" si="8"/>
        <v>5000</v>
      </c>
      <c r="E179" s="26">
        <f t="shared" si="8"/>
        <v>0</v>
      </c>
    </row>
    <row r="180" spans="1:5" ht="15">
      <c r="A180" s="158" t="s">
        <v>150</v>
      </c>
      <c r="B180" s="231" t="s">
        <v>149</v>
      </c>
      <c r="C180" s="24"/>
      <c r="D180" s="26">
        <f t="shared" si="8"/>
        <v>5000</v>
      </c>
      <c r="E180" s="26">
        <f t="shared" si="8"/>
        <v>0</v>
      </c>
    </row>
    <row r="181" spans="1:5" ht="30">
      <c r="A181" s="35" t="s">
        <v>123</v>
      </c>
      <c r="B181" s="231" t="s">
        <v>149</v>
      </c>
      <c r="C181" s="24" t="s">
        <v>179</v>
      </c>
      <c r="D181" s="26">
        <f>SUM(прил8!F84)</f>
        <v>5000</v>
      </c>
      <c r="E181" s="26">
        <f>SUM(прил8!G84)</f>
        <v>0</v>
      </c>
    </row>
    <row r="182" spans="1:5" ht="28.5">
      <c r="A182" s="46" t="s">
        <v>719</v>
      </c>
      <c r="B182" s="233" t="s">
        <v>329</v>
      </c>
      <c r="C182" s="24"/>
      <c r="D182" s="26">
        <f>SUM(D183)</f>
        <v>1000000</v>
      </c>
      <c r="E182" s="26">
        <f>SUM(E183)</f>
        <v>1000000</v>
      </c>
    </row>
    <row r="183" spans="1:5" ht="45">
      <c r="A183" s="39" t="s">
        <v>720</v>
      </c>
      <c r="B183" s="230" t="s">
        <v>330</v>
      </c>
      <c r="C183" s="24"/>
      <c r="D183" s="26">
        <f>SUM(D184+D187+D190)</f>
        <v>1000000</v>
      </c>
      <c r="E183" s="26">
        <f>SUM(E184+E187+E190)</f>
        <v>1000000</v>
      </c>
    </row>
    <row r="184" spans="1:5" ht="30">
      <c r="A184" s="39" t="s">
        <v>721</v>
      </c>
      <c r="B184" s="230" t="s">
        <v>331</v>
      </c>
      <c r="C184" s="24"/>
      <c r="D184" s="26">
        <f>SUM(D185)</f>
        <v>793200</v>
      </c>
      <c r="E184" s="26">
        <f>SUM(E185)</f>
        <v>793200</v>
      </c>
    </row>
    <row r="185" spans="1:5" ht="30">
      <c r="A185" s="39" t="s">
        <v>253</v>
      </c>
      <c r="B185" s="230" t="s">
        <v>332</v>
      </c>
      <c r="C185" s="24"/>
      <c r="D185" s="26">
        <f>SUM(D186)</f>
        <v>793200</v>
      </c>
      <c r="E185" s="26">
        <f>SUM(E186)</f>
        <v>793200</v>
      </c>
    </row>
    <row r="186" spans="1:5" ht="45">
      <c r="A186" s="35" t="s">
        <v>248</v>
      </c>
      <c r="B186" s="230" t="s">
        <v>332</v>
      </c>
      <c r="C186" s="24" t="s">
        <v>176</v>
      </c>
      <c r="D186" s="26">
        <f>SUM(прил8!F118)</f>
        <v>793200</v>
      </c>
      <c r="E186" s="26">
        <f>SUM(прил8!G118)</f>
        <v>793200</v>
      </c>
    </row>
    <row r="187" spans="1:5" ht="45">
      <c r="A187" s="39" t="s">
        <v>99</v>
      </c>
      <c r="B187" s="230" t="s">
        <v>333</v>
      </c>
      <c r="C187" s="24"/>
      <c r="D187" s="26">
        <f>SUM(D188)</f>
        <v>204800</v>
      </c>
      <c r="E187" s="26">
        <f>SUM(E188)</f>
        <v>204800</v>
      </c>
    </row>
    <row r="188" spans="1:5" ht="47.25" customHeight="1">
      <c r="A188" s="35" t="s">
        <v>25</v>
      </c>
      <c r="B188" s="230" t="s">
        <v>23</v>
      </c>
      <c r="C188" s="24"/>
      <c r="D188" s="26">
        <f>SUM(D189)</f>
        <v>204800</v>
      </c>
      <c r="E188" s="26">
        <f>SUM(E189)</f>
        <v>204800</v>
      </c>
    </row>
    <row r="189" spans="1:5" ht="30">
      <c r="A189" s="35" t="s">
        <v>123</v>
      </c>
      <c r="B189" s="230" t="s">
        <v>23</v>
      </c>
      <c r="C189" s="24" t="s">
        <v>179</v>
      </c>
      <c r="D189" s="26">
        <f>SUM(прил8!F121)</f>
        <v>204800</v>
      </c>
      <c r="E189" s="26">
        <f>SUM(прил8!G121)</f>
        <v>204800</v>
      </c>
    </row>
    <row r="190" spans="1:5" ht="30">
      <c r="A190" s="35" t="s">
        <v>334</v>
      </c>
      <c r="B190" s="230" t="s">
        <v>335</v>
      </c>
      <c r="C190" s="24"/>
      <c r="D190" s="26">
        <f>SUM(D191)</f>
        <v>2000</v>
      </c>
      <c r="E190" s="26">
        <f>SUM(E191)</f>
        <v>2000</v>
      </c>
    </row>
    <row r="191" spans="1:5" ht="47.25" customHeight="1">
      <c r="A191" s="35" t="s">
        <v>25</v>
      </c>
      <c r="B191" s="230" t="s">
        <v>24</v>
      </c>
      <c r="C191" s="24"/>
      <c r="D191" s="26">
        <f>SUM(D192)</f>
        <v>2000</v>
      </c>
      <c r="E191" s="26">
        <f>SUM(E192)</f>
        <v>2000</v>
      </c>
    </row>
    <row r="192" spans="1:5" ht="30">
      <c r="A192" s="35" t="s">
        <v>123</v>
      </c>
      <c r="B192" s="231" t="s">
        <v>24</v>
      </c>
      <c r="C192" s="24" t="s">
        <v>179</v>
      </c>
      <c r="D192" s="26">
        <f>SUM(прил8!F124)</f>
        <v>2000</v>
      </c>
      <c r="E192" s="26">
        <f>SUM(прил8!G124)</f>
        <v>2000</v>
      </c>
    </row>
    <row r="193" spans="1:5" ht="28.5">
      <c r="A193" s="38" t="s">
        <v>101</v>
      </c>
      <c r="B193" s="233" t="s">
        <v>380</v>
      </c>
      <c r="C193" s="33"/>
      <c r="D193" s="25">
        <f>SUM(D195)</f>
        <v>7852947</v>
      </c>
      <c r="E193" s="25">
        <f>SUM(E195)</f>
        <v>7852947</v>
      </c>
    </row>
    <row r="194" spans="1:5" ht="47.25" customHeight="1">
      <c r="A194" s="35" t="s">
        <v>381</v>
      </c>
      <c r="B194" s="231" t="s">
        <v>382</v>
      </c>
      <c r="C194" s="28"/>
      <c r="D194" s="26">
        <f aca="true" t="shared" si="9" ref="D194:E196">SUM(D195)</f>
        <v>7852947</v>
      </c>
      <c r="E194" s="26">
        <f t="shared" si="9"/>
        <v>7852947</v>
      </c>
    </row>
    <row r="195" spans="1:5" ht="30">
      <c r="A195" s="35" t="s">
        <v>383</v>
      </c>
      <c r="B195" s="231" t="s">
        <v>80</v>
      </c>
      <c r="C195" s="28"/>
      <c r="D195" s="26">
        <f t="shared" si="9"/>
        <v>7852947</v>
      </c>
      <c r="E195" s="26">
        <f t="shared" si="9"/>
        <v>7852947</v>
      </c>
    </row>
    <row r="196" spans="1:5" ht="45" customHeight="1">
      <c r="A196" s="39" t="s">
        <v>385</v>
      </c>
      <c r="B196" s="231" t="s">
        <v>386</v>
      </c>
      <c r="C196" s="28"/>
      <c r="D196" s="26">
        <f t="shared" si="9"/>
        <v>7852947</v>
      </c>
      <c r="E196" s="26">
        <f t="shared" si="9"/>
        <v>7852947</v>
      </c>
    </row>
    <row r="197" spans="1:5" ht="15">
      <c r="A197" s="39" t="s">
        <v>184</v>
      </c>
      <c r="B197" s="231" t="s">
        <v>386</v>
      </c>
      <c r="C197" s="28" t="s">
        <v>242</v>
      </c>
      <c r="D197" s="26">
        <f>SUM(прил8!F382)</f>
        <v>7852947</v>
      </c>
      <c r="E197" s="26">
        <f>SUM(прил8!G382)</f>
        <v>7852947</v>
      </c>
    </row>
    <row r="198" spans="1:5" ht="28.5">
      <c r="A198" s="6" t="s">
        <v>375</v>
      </c>
      <c r="B198" s="234" t="s">
        <v>359</v>
      </c>
      <c r="C198" s="23"/>
      <c r="D198" s="25">
        <f>SUM(D199+D203+D207+D211)</f>
        <v>427000</v>
      </c>
      <c r="E198" s="25">
        <f>SUM(E199+E203+E207+E211)</f>
        <v>0</v>
      </c>
    </row>
    <row r="199" spans="1:5" ht="45">
      <c r="A199" s="14" t="s">
        <v>360</v>
      </c>
      <c r="B199" s="230" t="s">
        <v>361</v>
      </c>
      <c r="C199" s="24"/>
      <c r="D199" s="26">
        <f aca="true" t="shared" si="10" ref="D199:E201">SUM(D200)</f>
        <v>20000</v>
      </c>
      <c r="E199" s="26">
        <f t="shared" si="10"/>
        <v>0</v>
      </c>
    </row>
    <row r="200" spans="1:5" ht="32.25" customHeight="1">
      <c r="A200" s="14" t="s">
        <v>362</v>
      </c>
      <c r="B200" s="230" t="s">
        <v>363</v>
      </c>
      <c r="C200" s="24"/>
      <c r="D200" s="26">
        <f t="shared" si="10"/>
        <v>20000</v>
      </c>
      <c r="E200" s="26">
        <f t="shared" si="10"/>
        <v>0</v>
      </c>
    </row>
    <row r="201" spans="1:5" ht="30">
      <c r="A201" s="31" t="s">
        <v>27</v>
      </c>
      <c r="B201" s="231" t="s">
        <v>37</v>
      </c>
      <c r="C201" s="24"/>
      <c r="D201" s="26">
        <f t="shared" si="10"/>
        <v>20000</v>
      </c>
      <c r="E201" s="26">
        <f t="shared" si="10"/>
        <v>0</v>
      </c>
    </row>
    <row r="202" spans="1:5" ht="30">
      <c r="A202" s="35" t="s">
        <v>123</v>
      </c>
      <c r="B202" s="231" t="s">
        <v>38</v>
      </c>
      <c r="C202" s="24" t="s">
        <v>179</v>
      </c>
      <c r="D202" s="26">
        <f>SUM(прил8!F157)</f>
        <v>20000</v>
      </c>
      <c r="E202" s="26">
        <f>SUM(прил8!G157)</f>
        <v>0</v>
      </c>
    </row>
    <row r="203" spans="1:5" ht="45">
      <c r="A203" s="14" t="s">
        <v>364</v>
      </c>
      <c r="B203" s="230" t="s">
        <v>365</v>
      </c>
      <c r="C203" s="24"/>
      <c r="D203" s="26">
        <f>SUM(D205)</f>
        <v>20000</v>
      </c>
      <c r="E203" s="26">
        <f>SUM(E205)</f>
        <v>0</v>
      </c>
    </row>
    <row r="204" spans="1:5" ht="45">
      <c r="A204" s="14" t="s">
        <v>366</v>
      </c>
      <c r="B204" s="230" t="s">
        <v>367</v>
      </c>
      <c r="C204" s="24"/>
      <c r="D204" s="26">
        <f>SUM(D205)</f>
        <v>20000</v>
      </c>
      <c r="E204" s="26">
        <f>SUM(E205)</f>
        <v>0</v>
      </c>
    </row>
    <row r="205" spans="1:5" ht="30">
      <c r="A205" s="31" t="s">
        <v>226</v>
      </c>
      <c r="B205" s="230" t="s">
        <v>368</v>
      </c>
      <c r="C205" s="24"/>
      <c r="D205" s="26">
        <f>SUM(D206)</f>
        <v>20000</v>
      </c>
      <c r="E205" s="26">
        <f>SUM(E206)</f>
        <v>0</v>
      </c>
    </row>
    <row r="206" spans="1:5" ht="30">
      <c r="A206" s="35" t="s">
        <v>123</v>
      </c>
      <c r="B206" s="230" t="s">
        <v>369</v>
      </c>
      <c r="C206" s="24" t="s">
        <v>179</v>
      </c>
      <c r="D206" s="26">
        <f>SUM(прил8!F161)</f>
        <v>20000</v>
      </c>
      <c r="E206" s="26">
        <f>SUM(прил8!G161)</f>
        <v>0</v>
      </c>
    </row>
    <row r="207" spans="1:5" ht="30">
      <c r="A207" s="14" t="s">
        <v>370</v>
      </c>
      <c r="B207" s="230" t="s">
        <v>371</v>
      </c>
      <c r="C207" s="24"/>
      <c r="D207" s="26">
        <f>SUM(D208)</f>
        <v>237000</v>
      </c>
      <c r="E207" s="26">
        <f>SUM(E208)</f>
        <v>0</v>
      </c>
    </row>
    <row r="208" spans="1:5" ht="60">
      <c r="A208" s="14" t="s">
        <v>372</v>
      </c>
      <c r="B208" s="230" t="s">
        <v>373</v>
      </c>
      <c r="C208" s="24"/>
      <c r="D208" s="26">
        <f>SUM(D209)</f>
        <v>237000</v>
      </c>
      <c r="E208" s="26">
        <f>SUM(E209)</f>
        <v>0</v>
      </c>
    </row>
    <row r="209" spans="1:5" ht="30">
      <c r="A209" s="31" t="s">
        <v>209</v>
      </c>
      <c r="B209" s="230" t="s">
        <v>374</v>
      </c>
      <c r="C209" s="24"/>
      <c r="D209" s="26">
        <f>SUM(D210:D210)</f>
        <v>237000</v>
      </c>
      <c r="E209" s="26">
        <f>SUM(E210:E210)</f>
        <v>0</v>
      </c>
    </row>
    <row r="210" spans="1:5" ht="48.75" customHeight="1">
      <c r="A210" s="14" t="s">
        <v>248</v>
      </c>
      <c r="B210" s="230" t="s">
        <v>374</v>
      </c>
      <c r="C210" s="24" t="s">
        <v>176</v>
      </c>
      <c r="D210" s="26">
        <f>SUM(прил8!F32)</f>
        <v>237000</v>
      </c>
      <c r="E210" s="26">
        <f>SUM(прил8!G32)</f>
        <v>0</v>
      </c>
    </row>
    <row r="211" spans="1:5" ht="45">
      <c r="A211" s="39" t="s">
        <v>717</v>
      </c>
      <c r="B211" s="231" t="s">
        <v>714</v>
      </c>
      <c r="C211" s="28"/>
      <c r="D211" s="26">
        <f>SUM(D213)</f>
        <v>150000</v>
      </c>
      <c r="E211" s="26">
        <f>SUM(E213)</f>
        <v>0</v>
      </c>
    </row>
    <row r="212" spans="1:5" ht="30">
      <c r="A212" s="39" t="s">
        <v>318</v>
      </c>
      <c r="B212" s="231" t="s">
        <v>715</v>
      </c>
      <c r="C212" s="28"/>
      <c r="D212" s="26">
        <f>SUM(D213)</f>
        <v>150000</v>
      </c>
      <c r="E212" s="26">
        <f>SUM(E213)</f>
        <v>0</v>
      </c>
    </row>
    <row r="213" spans="1:5" ht="15">
      <c r="A213" s="39" t="s">
        <v>210</v>
      </c>
      <c r="B213" s="231" t="s">
        <v>716</v>
      </c>
      <c r="C213" s="28"/>
      <c r="D213" s="26">
        <f>SUM(D214)</f>
        <v>150000</v>
      </c>
      <c r="E213" s="26">
        <f>SUM(E214)</f>
        <v>0</v>
      </c>
    </row>
    <row r="214" spans="1:5" ht="45">
      <c r="A214" s="35" t="s">
        <v>248</v>
      </c>
      <c r="B214" s="231" t="s">
        <v>716</v>
      </c>
      <c r="C214" s="28" t="s">
        <v>176</v>
      </c>
      <c r="D214" s="26">
        <f>SUM(прил8!F89)</f>
        <v>150000</v>
      </c>
      <c r="E214" s="26">
        <f>SUM(прил8!G89)</f>
        <v>0</v>
      </c>
    </row>
    <row r="215" spans="1:5" ht="28.5">
      <c r="A215" s="38" t="s">
        <v>693</v>
      </c>
      <c r="B215" s="233" t="s">
        <v>690</v>
      </c>
      <c r="C215" s="33"/>
      <c r="D215" s="25">
        <f aca="true" t="shared" si="11" ref="D215:E218">SUM(D216)</f>
        <v>15340000</v>
      </c>
      <c r="E215" s="25">
        <f t="shared" si="11"/>
        <v>1910000</v>
      </c>
    </row>
    <row r="216" spans="1:5" ht="48" customHeight="1">
      <c r="A216" s="35" t="s">
        <v>694</v>
      </c>
      <c r="B216" s="231" t="s">
        <v>691</v>
      </c>
      <c r="C216" s="28"/>
      <c r="D216" s="26">
        <f t="shared" si="11"/>
        <v>15340000</v>
      </c>
      <c r="E216" s="26">
        <f t="shared" si="11"/>
        <v>1910000</v>
      </c>
    </row>
    <row r="217" spans="1:5" ht="30">
      <c r="A217" s="35" t="s">
        <v>695</v>
      </c>
      <c r="B217" s="231" t="s">
        <v>692</v>
      </c>
      <c r="C217" s="28"/>
      <c r="D217" s="26">
        <f t="shared" si="11"/>
        <v>15340000</v>
      </c>
      <c r="E217" s="26">
        <f t="shared" si="11"/>
        <v>1910000</v>
      </c>
    </row>
    <row r="218" spans="1:5" ht="30">
      <c r="A218" s="35" t="s">
        <v>713</v>
      </c>
      <c r="B218" s="231" t="s">
        <v>761</v>
      </c>
      <c r="C218" s="28"/>
      <c r="D218" s="26">
        <f t="shared" si="11"/>
        <v>15340000</v>
      </c>
      <c r="E218" s="26">
        <f t="shared" si="11"/>
        <v>1910000</v>
      </c>
    </row>
    <row r="219" spans="1:5" ht="30">
      <c r="A219" s="35" t="s">
        <v>267</v>
      </c>
      <c r="B219" s="231" t="s">
        <v>761</v>
      </c>
      <c r="C219" s="28" t="s">
        <v>160</v>
      </c>
      <c r="D219" s="26">
        <f>SUM(прил8!F187)</f>
        <v>15340000</v>
      </c>
      <c r="E219" s="26">
        <f>SUM(прил8!G187)</f>
        <v>1910000</v>
      </c>
    </row>
    <row r="220" spans="1:5" ht="15">
      <c r="A220" s="6" t="s">
        <v>227</v>
      </c>
      <c r="B220" s="236" t="s">
        <v>270</v>
      </c>
      <c r="C220" s="33"/>
      <c r="D220" s="25">
        <f aca="true" t="shared" si="12" ref="D220:E222">SUM(D221)</f>
        <v>1259800</v>
      </c>
      <c r="E220" s="25">
        <f t="shared" si="12"/>
        <v>1259800</v>
      </c>
    </row>
    <row r="221" spans="1:5" ht="15">
      <c r="A221" s="14" t="s">
        <v>228</v>
      </c>
      <c r="B221" s="232" t="s">
        <v>271</v>
      </c>
      <c r="C221" s="28"/>
      <c r="D221" s="26">
        <f t="shared" si="12"/>
        <v>1259800</v>
      </c>
      <c r="E221" s="26">
        <f t="shared" si="12"/>
        <v>1259800</v>
      </c>
    </row>
    <row r="222" spans="1:5" ht="30">
      <c r="A222" s="14" t="s">
        <v>247</v>
      </c>
      <c r="B222" s="232" t="s">
        <v>272</v>
      </c>
      <c r="C222" s="28"/>
      <c r="D222" s="26">
        <f t="shared" si="12"/>
        <v>1259800</v>
      </c>
      <c r="E222" s="26">
        <f t="shared" si="12"/>
        <v>1259800</v>
      </c>
    </row>
    <row r="223" spans="1:5" ht="45">
      <c r="A223" s="14" t="s">
        <v>248</v>
      </c>
      <c r="B223" s="232" t="s">
        <v>272</v>
      </c>
      <c r="C223" s="28" t="s">
        <v>176</v>
      </c>
      <c r="D223" s="26">
        <f>SUM(прил8!F20)</f>
        <v>1259800</v>
      </c>
      <c r="E223" s="26">
        <f>SUM(прил8!G20)</f>
        <v>1259800</v>
      </c>
    </row>
    <row r="224" spans="1:5" ht="28.5">
      <c r="A224" s="6" t="s">
        <v>257</v>
      </c>
      <c r="B224" s="237" t="s">
        <v>295</v>
      </c>
      <c r="C224" s="33"/>
      <c r="D224" s="25">
        <f>SUM(D225)</f>
        <v>17353000</v>
      </c>
      <c r="E224" s="25">
        <f>SUM(E225)</f>
        <v>17353000</v>
      </c>
    </row>
    <row r="225" spans="1:5" ht="30">
      <c r="A225" s="14" t="s">
        <v>221</v>
      </c>
      <c r="B225" s="228" t="s">
        <v>296</v>
      </c>
      <c r="C225" s="28"/>
      <c r="D225" s="26">
        <f>SUM(D226,)</f>
        <v>17353000</v>
      </c>
      <c r="E225" s="26">
        <f>SUM(E226,)</f>
        <v>17353000</v>
      </c>
    </row>
    <row r="226" spans="1:5" ht="30">
      <c r="A226" s="14" t="s">
        <v>247</v>
      </c>
      <c r="B226" s="228" t="s">
        <v>297</v>
      </c>
      <c r="C226" s="28"/>
      <c r="D226" s="26">
        <f>SUM(D227:D229)</f>
        <v>17353000</v>
      </c>
      <c r="E226" s="26">
        <f>SUM(E227:E229)</f>
        <v>17353000</v>
      </c>
    </row>
    <row r="227" spans="1:5" ht="45" customHeight="1">
      <c r="A227" s="14" t="s">
        <v>248</v>
      </c>
      <c r="B227" s="228" t="s">
        <v>297</v>
      </c>
      <c r="C227" s="28" t="s">
        <v>176</v>
      </c>
      <c r="D227" s="26">
        <f>SUM(прил8!F36)</f>
        <v>15903000</v>
      </c>
      <c r="E227" s="26">
        <f>SUM(прил8!G36)</f>
        <v>15903000</v>
      </c>
    </row>
    <row r="228" spans="1:5" ht="30">
      <c r="A228" s="35" t="s">
        <v>123</v>
      </c>
      <c r="B228" s="228" t="s">
        <v>297</v>
      </c>
      <c r="C228" s="28" t="s">
        <v>179</v>
      </c>
      <c r="D228" s="26">
        <f>SUM(прил8!F37)</f>
        <v>1383000</v>
      </c>
      <c r="E228" s="26">
        <f>SUM(прил8!G37)</f>
        <v>1383000</v>
      </c>
    </row>
    <row r="229" spans="1:5" ht="15">
      <c r="A229" s="14" t="s">
        <v>181</v>
      </c>
      <c r="B229" s="228" t="s">
        <v>297</v>
      </c>
      <c r="C229" s="28" t="s">
        <v>180</v>
      </c>
      <c r="D229" s="26">
        <f>SUM(прил8!F38)</f>
        <v>67000</v>
      </c>
      <c r="E229" s="26">
        <f>SUM(прил8!G38)</f>
        <v>67000</v>
      </c>
    </row>
    <row r="230" spans="1:5" ht="28.5">
      <c r="A230" s="45" t="s">
        <v>215</v>
      </c>
      <c r="B230" s="229" t="s">
        <v>302</v>
      </c>
      <c r="C230" s="34"/>
      <c r="D230" s="43">
        <f aca="true" t="shared" si="13" ref="D230:E232">SUM(D231)</f>
        <v>584000</v>
      </c>
      <c r="E230" s="43">
        <f t="shared" si="13"/>
        <v>584000</v>
      </c>
    </row>
    <row r="231" spans="1:5" ht="15">
      <c r="A231" s="31" t="s">
        <v>216</v>
      </c>
      <c r="B231" s="228" t="s">
        <v>303</v>
      </c>
      <c r="C231" s="28"/>
      <c r="D231" s="26">
        <f t="shared" si="13"/>
        <v>584000</v>
      </c>
      <c r="E231" s="26">
        <f t="shared" si="13"/>
        <v>584000</v>
      </c>
    </row>
    <row r="232" spans="1:5" ht="30">
      <c r="A232" s="14" t="s">
        <v>247</v>
      </c>
      <c r="B232" s="228" t="s">
        <v>304</v>
      </c>
      <c r="C232" s="28"/>
      <c r="D232" s="26">
        <f t="shared" si="13"/>
        <v>584000</v>
      </c>
      <c r="E232" s="26">
        <f t="shared" si="13"/>
        <v>584000</v>
      </c>
    </row>
    <row r="233" spans="1:5" ht="45">
      <c r="A233" s="14" t="s">
        <v>248</v>
      </c>
      <c r="B233" s="228" t="s">
        <v>304</v>
      </c>
      <c r="C233" s="28" t="s">
        <v>176</v>
      </c>
      <c r="D233" s="26">
        <f>SUM(прил8!F57)</f>
        <v>584000</v>
      </c>
      <c r="E233" s="26">
        <f>SUM(прил8!G57)</f>
        <v>584000</v>
      </c>
    </row>
    <row r="234" spans="1:5" ht="28.5">
      <c r="A234" s="221" t="s">
        <v>106</v>
      </c>
      <c r="B234" s="237" t="s">
        <v>273</v>
      </c>
      <c r="C234" s="33"/>
      <c r="D234" s="25">
        <f>SUM(D235)</f>
        <v>1030000</v>
      </c>
      <c r="E234" s="25">
        <f>SUM(E235)</f>
        <v>1030000</v>
      </c>
    </row>
    <row r="235" spans="1:5" ht="15">
      <c r="A235" s="14" t="s">
        <v>261</v>
      </c>
      <c r="B235" s="228" t="s">
        <v>274</v>
      </c>
      <c r="C235" s="28"/>
      <c r="D235" s="26">
        <f>SUM(D236)</f>
        <v>1030000</v>
      </c>
      <c r="E235" s="26">
        <f>SUM(E236)</f>
        <v>1030000</v>
      </c>
    </row>
    <row r="236" spans="1:5" ht="30">
      <c r="A236" s="14" t="s">
        <v>247</v>
      </c>
      <c r="B236" s="228" t="s">
        <v>275</v>
      </c>
      <c r="C236" s="28"/>
      <c r="D236" s="26">
        <f>SUM(D237:D238,)</f>
        <v>1030000</v>
      </c>
      <c r="E236" s="26">
        <f>SUM(E237:E238,)</f>
        <v>1030000</v>
      </c>
    </row>
    <row r="237" spans="1:5" ht="45">
      <c r="A237" s="14" t="s">
        <v>248</v>
      </c>
      <c r="B237" s="228" t="s">
        <v>275</v>
      </c>
      <c r="C237" s="28" t="s">
        <v>176</v>
      </c>
      <c r="D237" s="26">
        <f>SUM(прил8!F25)</f>
        <v>898500</v>
      </c>
      <c r="E237" s="26">
        <f>SUM(прил8!G25)</f>
        <v>898500</v>
      </c>
    </row>
    <row r="238" spans="1:5" ht="30">
      <c r="A238" s="35" t="s">
        <v>123</v>
      </c>
      <c r="B238" s="228" t="s">
        <v>275</v>
      </c>
      <c r="C238" s="28" t="s">
        <v>179</v>
      </c>
      <c r="D238" s="26">
        <f>SUM(прил8!F26)</f>
        <v>131500</v>
      </c>
      <c r="E238" s="26">
        <f>SUM(прил8!G26)</f>
        <v>131500</v>
      </c>
    </row>
    <row r="239" spans="1:5" ht="28.5">
      <c r="A239" s="45" t="s">
        <v>186</v>
      </c>
      <c r="B239" s="234" t="s">
        <v>319</v>
      </c>
      <c r="C239" s="33"/>
      <c r="D239" s="25">
        <f>SUM(D240)</f>
        <v>792600</v>
      </c>
      <c r="E239" s="25">
        <f>SUM(E240)</f>
        <v>792600</v>
      </c>
    </row>
    <row r="240" spans="1:5" ht="15">
      <c r="A240" s="31" t="s">
        <v>260</v>
      </c>
      <c r="B240" s="230" t="s">
        <v>320</v>
      </c>
      <c r="C240" s="28"/>
      <c r="D240" s="26">
        <f>SUM(D241+D245)</f>
        <v>792600</v>
      </c>
      <c r="E240" s="26">
        <f>SUM(E241+E245)</f>
        <v>792600</v>
      </c>
    </row>
    <row r="241" spans="1:5" ht="15">
      <c r="A241" s="14" t="s">
        <v>156</v>
      </c>
      <c r="B241" s="230" t="s">
        <v>321</v>
      </c>
      <c r="C241" s="28"/>
      <c r="D241" s="26">
        <f>SUM(D242:D244)</f>
        <v>672600</v>
      </c>
      <c r="E241" s="26">
        <f>SUM(E242:E244)</f>
        <v>672600</v>
      </c>
    </row>
    <row r="242" spans="1:5" ht="30">
      <c r="A242" s="35" t="s">
        <v>123</v>
      </c>
      <c r="B242" s="230" t="s">
        <v>322</v>
      </c>
      <c r="C242" s="28" t="s">
        <v>179</v>
      </c>
      <c r="D242" s="26">
        <f>SUM(прил8!F93)</f>
        <v>220000</v>
      </c>
      <c r="E242" s="26">
        <f>SUM(прил8!G93)</f>
        <v>220000</v>
      </c>
    </row>
    <row r="243" spans="1:5" ht="15">
      <c r="A243" s="39" t="s">
        <v>184</v>
      </c>
      <c r="B243" s="238" t="s">
        <v>321</v>
      </c>
      <c r="C243" s="40">
        <v>500</v>
      </c>
      <c r="D243" s="26">
        <f>SUM(прил8!F387)</f>
        <v>300000</v>
      </c>
      <c r="E243" s="26">
        <f>SUM(прил8!G387)</f>
        <v>300000</v>
      </c>
    </row>
    <row r="244" spans="1:5" ht="15">
      <c r="A244" s="14" t="s">
        <v>181</v>
      </c>
      <c r="B244" s="230" t="s">
        <v>321</v>
      </c>
      <c r="C244" s="28" t="s">
        <v>180</v>
      </c>
      <c r="D244" s="26">
        <f>SUM(прил8!F94)</f>
        <v>152600</v>
      </c>
      <c r="E244" s="26">
        <f>SUM(прил8!G94)</f>
        <v>152600</v>
      </c>
    </row>
    <row r="245" spans="1:5" ht="15">
      <c r="A245" s="35" t="s">
        <v>105</v>
      </c>
      <c r="B245" s="230" t="s">
        <v>104</v>
      </c>
      <c r="C245" s="28"/>
      <c r="D245" s="26">
        <f>SUM(D246)</f>
        <v>120000</v>
      </c>
      <c r="E245" s="26">
        <f>SUM(E246)</f>
        <v>120000</v>
      </c>
    </row>
    <row r="246" spans="1:5" ht="30">
      <c r="A246" s="35" t="s">
        <v>123</v>
      </c>
      <c r="B246" s="230" t="s">
        <v>104</v>
      </c>
      <c r="C246" s="28" t="s">
        <v>179</v>
      </c>
      <c r="D246" s="26">
        <f>SUM(прил8!F96)</f>
        <v>120000</v>
      </c>
      <c r="E246" s="26">
        <f>SUM(прил8!G96)</f>
        <v>120000</v>
      </c>
    </row>
    <row r="247" spans="1:5" ht="15">
      <c r="A247" s="45" t="s">
        <v>211</v>
      </c>
      <c r="B247" s="234" t="s">
        <v>298</v>
      </c>
      <c r="C247" s="33"/>
      <c r="D247" s="25">
        <f>SUM(D248)</f>
        <v>30154857</v>
      </c>
      <c r="E247" s="25">
        <f>SUM(E248)</f>
        <v>30391857</v>
      </c>
    </row>
    <row r="248" spans="1:5" ht="15">
      <c r="A248" s="31" t="s">
        <v>212</v>
      </c>
      <c r="B248" s="230" t="s">
        <v>323</v>
      </c>
      <c r="C248" s="28"/>
      <c r="D248" s="26">
        <f>SUM(D261+D283+D291+D289+D257+D259+D277+D269+D271+D281+D275+D285+D251+D263+D266+D254+D249+D274+D287+D279)</f>
        <v>30154857</v>
      </c>
      <c r="E248" s="26">
        <f>SUM(E261+E283+E291+E289+E257+E259+E277+E269+E271+E281+E275+E285+E251+E263+E266+E254+E249+E274+E287+E279)</f>
        <v>30391857</v>
      </c>
    </row>
    <row r="249" spans="1:5" ht="15">
      <c r="A249" s="35" t="s">
        <v>422</v>
      </c>
      <c r="B249" s="231" t="s">
        <v>750</v>
      </c>
      <c r="C249" s="28"/>
      <c r="D249" s="26">
        <f>SUM(D250)</f>
        <v>2212644</v>
      </c>
      <c r="E249" s="26">
        <f>SUM(E250)</f>
        <v>2212644</v>
      </c>
    </row>
    <row r="250" spans="1:5" ht="15">
      <c r="A250" s="35" t="s">
        <v>202</v>
      </c>
      <c r="B250" s="231" t="s">
        <v>750</v>
      </c>
      <c r="C250" s="28" t="s">
        <v>201</v>
      </c>
      <c r="D250" s="26">
        <f>SUM(прил8!F349)</f>
        <v>2212644</v>
      </c>
      <c r="E250" s="26">
        <f>SUM(прил8!G349)</f>
        <v>2212644</v>
      </c>
    </row>
    <row r="251" spans="1:5" ht="30">
      <c r="A251" s="35" t="s">
        <v>433</v>
      </c>
      <c r="B251" s="231" t="s">
        <v>742</v>
      </c>
      <c r="C251" s="28"/>
      <c r="D251" s="26">
        <f>SUM(D253+D252)</f>
        <v>264736</v>
      </c>
      <c r="E251" s="26">
        <f>SUM(E253+E252)</f>
        <v>264736</v>
      </c>
    </row>
    <row r="252" spans="1:5" ht="30">
      <c r="A252" s="35" t="s">
        <v>123</v>
      </c>
      <c r="B252" s="231" t="s">
        <v>742</v>
      </c>
      <c r="C252" s="28" t="s">
        <v>179</v>
      </c>
      <c r="D252" s="26">
        <f>SUM(прил8!F354)</f>
        <v>6200</v>
      </c>
      <c r="E252" s="26">
        <f>SUM(прил8!G354)</f>
        <v>6200</v>
      </c>
    </row>
    <row r="253" spans="1:5" ht="15">
      <c r="A253" s="35" t="s">
        <v>202</v>
      </c>
      <c r="B253" s="231" t="s">
        <v>742</v>
      </c>
      <c r="C253" s="28" t="s">
        <v>201</v>
      </c>
      <c r="D253" s="26">
        <f>SUM(прил8!F355)</f>
        <v>258536</v>
      </c>
      <c r="E253" s="26">
        <f>SUM(прил8!G355)</f>
        <v>258536</v>
      </c>
    </row>
    <row r="254" spans="1:5" ht="30">
      <c r="A254" s="35" t="s">
        <v>230</v>
      </c>
      <c r="B254" s="231" t="s">
        <v>748</v>
      </c>
      <c r="C254" s="28"/>
      <c r="D254" s="26">
        <f>SUM(D256+D255)</f>
        <v>750440</v>
      </c>
      <c r="E254" s="26">
        <f>SUM(E256+E255)</f>
        <v>750440</v>
      </c>
    </row>
    <row r="255" spans="1:5" ht="30">
      <c r="A255" s="35" t="s">
        <v>123</v>
      </c>
      <c r="B255" s="231" t="s">
        <v>748</v>
      </c>
      <c r="C255" s="28" t="s">
        <v>179</v>
      </c>
      <c r="D255" s="26">
        <f>SUM(прил8!F351)</f>
        <v>20000</v>
      </c>
      <c r="E255" s="26">
        <f>SUM(прил8!G351)</f>
        <v>20000</v>
      </c>
    </row>
    <row r="256" spans="1:5" ht="15">
      <c r="A256" s="35" t="s">
        <v>202</v>
      </c>
      <c r="B256" s="231" t="s">
        <v>749</v>
      </c>
      <c r="C256" s="28" t="s">
        <v>201</v>
      </c>
      <c r="D256" s="26">
        <f>SUM(прил8!F352)</f>
        <v>730440</v>
      </c>
      <c r="E256" s="26">
        <f>SUM(прил8!G352)</f>
        <v>730440</v>
      </c>
    </row>
    <row r="257" spans="1:5" ht="15">
      <c r="A257" s="39" t="s">
        <v>656</v>
      </c>
      <c r="B257" s="231" t="s">
        <v>654</v>
      </c>
      <c r="C257" s="28"/>
      <c r="D257" s="105">
        <f>SUM(D258)</f>
        <v>16676</v>
      </c>
      <c r="E257" s="105">
        <f>SUM(E258)</f>
        <v>16676</v>
      </c>
    </row>
    <row r="258" spans="1:5" ht="30">
      <c r="A258" s="35" t="s">
        <v>123</v>
      </c>
      <c r="B258" s="231" t="s">
        <v>654</v>
      </c>
      <c r="C258" s="28" t="s">
        <v>179</v>
      </c>
      <c r="D258" s="105">
        <f>SUM(прил8!F311)</f>
        <v>16676</v>
      </c>
      <c r="E258" s="105">
        <f>SUM(прил8!G311)</f>
        <v>16676</v>
      </c>
    </row>
    <row r="259" spans="1:5" ht="45">
      <c r="A259" s="39" t="s">
        <v>655</v>
      </c>
      <c r="B259" s="231" t="s">
        <v>657</v>
      </c>
      <c r="C259" s="28"/>
      <c r="D259" s="26">
        <f>SUM(D260)</f>
        <v>23700</v>
      </c>
      <c r="E259" s="26">
        <f>SUM(E260)</f>
        <v>23700</v>
      </c>
    </row>
    <row r="260" spans="1:5" ht="45">
      <c r="A260" s="14" t="s">
        <v>248</v>
      </c>
      <c r="B260" s="231" t="s">
        <v>657</v>
      </c>
      <c r="C260" s="28" t="s">
        <v>176</v>
      </c>
      <c r="D260" s="26">
        <f>SUM(прил8!F313)</f>
        <v>23700</v>
      </c>
      <c r="E260" s="26">
        <f>SUM(прил8!G313)</f>
        <v>23700</v>
      </c>
    </row>
    <row r="261" spans="1:5" ht="15">
      <c r="A261" s="35" t="s">
        <v>164</v>
      </c>
      <c r="B261" s="231" t="s">
        <v>16</v>
      </c>
      <c r="C261" s="28"/>
      <c r="D261" s="26">
        <f>SUM(D262)</f>
        <v>2231104</v>
      </c>
      <c r="E261" s="26">
        <f>SUM(E262)</f>
        <v>2231104</v>
      </c>
    </row>
    <row r="262" spans="1:5" ht="15">
      <c r="A262" s="35" t="s">
        <v>202</v>
      </c>
      <c r="B262" s="231" t="s">
        <v>17</v>
      </c>
      <c r="C262" s="28" t="s">
        <v>201</v>
      </c>
      <c r="D262" s="26">
        <f>SUM(прил8!F366)</f>
        <v>2231104</v>
      </c>
      <c r="E262" s="26">
        <f>SUM(прил8!G366)</f>
        <v>2231104</v>
      </c>
    </row>
    <row r="263" spans="1:5" ht="15">
      <c r="A263" s="35" t="s">
        <v>231</v>
      </c>
      <c r="B263" s="231" t="s">
        <v>743</v>
      </c>
      <c r="C263" s="28"/>
      <c r="D263" s="26">
        <f>SUM(D265+D264)</f>
        <v>6111608</v>
      </c>
      <c r="E263" s="26">
        <f>SUM(E265+E264)</f>
        <v>6111608</v>
      </c>
    </row>
    <row r="264" spans="1:5" ht="30">
      <c r="A264" s="35" t="s">
        <v>123</v>
      </c>
      <c r="B264" s="231" t="s">
        <v>743</v>
      </c>
      <c r="C264" s="28" t="s">
        <v>179</v>
      </c>
      <c r="D264" s="26">
        <f>SUM(прил8!F357)</f>
        <v>130000</v>
      </c>
      <c r="E264" s="26">
        <f>SUM(прил8!G357)</f>
        <v>130000</v>
      </c>
    </row>
    <row r="265" spans="1:5" ht="15">
      <c r="A265" s="35" t="s">
        <v>202</v>
      </c>
      <c r="B265" s="231" t="s">
        <v>744</v>
      </c>
      <c r="C265" s="28" t="s">
        <v>201</v>
      </c>
      <c r="D265" s="26">
        <f>SUM(прил8!F358)</f>
        <v>5981608</v>
      </c>
      <c r="E265" s="26">
        <f>SUM(прил8!G358)</f>
        <v>5981608</v>
      </c>
    </row>
    <row r="266" spans="1:5" ht="15">
      <c r="A266" s="35" t="s">
        <v>232</v>
      </c>
      <c r="B266" s="231" t="s">
        <v>745</v>
      </c>
      <c r="C266" s="28"/>
      <c r="D266" s="26">
        <f>SUM(D268+D267)</f>
        <v>2245000</v>
      </c>
      <c r="E266" s="26">
        <f>SUM(E268+E267)</f>
        <v>2245000</v>
      </c>
    </row>
    <row r="267" spans="1:5" ht="30">
      <c r="A267" s="35" t="s">
        <v>123</v>
      </c>
      <c r="B267" s="231" t="s">
        <v>746</v>
      </c>
      <c r="C267" s="28" t="s">
        <v>179</v>
      </c>
      <c r="D267" s="26">
        <f>SUM(прил8!F360)</f>
        <v>45000</v>
      </c>
      <c r="E267" s="26">
        <f>SUM(прил8!G360)</f>
        <v>45000</v>
      </c>
    </row>
    <row r="268" spans="1:5" ht="15">
      <c r="A268" s="35" t="s">
        <v>202</v>
      </c>
      <c r="B268" s="231" t="s">
        <v>747</v>
      </c>
      <c r="C268" s="28" t="s">
        <v>201</v>
      </c>
      <c r="D268" s="26">
        <f>SUM(прил8!F361)</f>
        <v>2200000</v>
      </c>
      <c r="E268" s="26">
        <f>SUM(прил8!G361)</f>
        <v>2200000</v>
      </c>
    </row>
    <row r="269" spans="1:5" ht="45">
      <c r="A269" s="35" t="s">
        <v>249</v>
      </c>
      <c r="B269" s="231" t="s">
        <v>735</v>
      </c>
      <c r="C269" s="28"/>
      <c r="D269" s="26">
        <f>SUM(D270:D270)</f>
        <v>711000</v>
      </c>
      <c r="E269" s="26">
        <f>SUM(E270:E270)</f>
        <v>711000</v>
      </c>
    </row>
    <row r="270" spans="1:5" ht="45">
      <c r="A270" s="35" t="s">
        <v>248</v>
      </c>
      <c r="B270" s="231" t="s">
        <v>736</v>
      </c>
      <c r="C270" s="28" t="s">
        <v>176</v>
      </c>
      <c r="D270" s="26">
        <f>SUM(прил8!F46)</f>
        <v>711000</v>
      </c>
      <c r="E270" s="26">
        <f>SUM(прил8!G46)</f>
        <v>711000</v>
      </c>
    </row>
    <row r="271" spans="1:5" ht="30">
      <c r="A271" s="35" t="s">
        <v>222</v>
      </c>
      <c r="B271" s="231" t="s">
        <v>737</v>
      </c>
      <c r="C271" s="28"/>
      <c r="D271" s="26">
        <f>SUM(D272)</f>
        <v>237000</v>
      </c>
      <c r="E271" s="26">
        <f>SUM(E272)</f>
        <v>237000</v>
      </c>
    </row>
    <row r="272" spans="1:5" ht="45">
      <c r="A272" s="35" t="s">
        <v>248</v>
      </c>
      <c r="B272" s="231" t="s">
        <v>737</v>
      </c>
      <c r="C272" s="28" t="s">
        <v>176</v>
      </c>
      <c r="D272" s="26">
        <f>SUM(прил8!F48)</f>
        <v>237000</v>
      </c>
      <c r="E272" s="26">
        <f>SUM(прил8!G48)</f>
        <v>237000</v>
      </c>
    </row>
    <row r="273" spans="1:5" ht="30" customHeight="1">
      <c r="A273" s="35" t="s">
        <v>234</v>
      </c>
      <c r="B273" s="231" t="s">
        <v>751</v>
      </c>
      <c r="C273" s="28"/>
      <c r="D273" s="26">
        <f>SUM(D274)</f>
        <v>11731692</v>
      </c>
      <c r="E273" s="26">
        <f>SUM(E274)</f>
        <v>11731692</v>
      </c>
    </row>
    <row r="274" spans="1:5" ht="15">
      <c r="A274" s="35" t="s">
        <v>202</v>
      </c>
      <c r="B274" s="231" t="s">
        <v>752</v>
      </c>
      <c r="C274" s="28" t="s">
        <v>201</v>
      </c>
      <c r="D274" s="26">
        <f>SUM(прил8!F368)</f>
        <v>11731692</v>
      </c>
      <c r="E274" s="26">
        <f>SUM(прил8!G368)</f>
        <v>11731692</v>
      </c>
    </row>
    <row r="275" spans="1:5" ht="30">
      <c r="A275" s="35" t="s">
        <v>252</v>
      </c>
      <c r="B275" s="231" t="s">
        <v>738</v>
      </c>
      <c r="C275" s="28"/>
      <c r="D275" s="26">
        <f>SUM(D276)</f>
        <v>112400</v>
      </c>
      <c r="E275" s="26">
        <f>SUM(E276)</f>
        <v>112400</v>
      </c>
    </row>
    <row r="276" spans="1:5" ht="30">
      <c r="A276" s="35" t="s">
        <v>266</v>
      </c>
      <c r="B276" s="231" t="s">
        <v>738</v>
      </c>
      <c r="C276" s="28" t="s">
        <v>259</v>
      </c>
      <c r="D276" s="26">
        <f>SUM(прил8!F103)</f>
        <v>112400</v>
      </c>
      <c r="E276" s="26">
        <f>SUM(прил8!G103)</f>
        <v>112400</v>
      </c>
    </row>
    <row r="277" spans="1:5" ht="30">
      <c r="A277" s="35" t="s">
        <v>256</v>
      </c>
      <c r="B277" s="231" t="s">
        <v>734</v>
      </c>
      <c r="C277" s="28"/>
      <c r="D277" s="26">
        <f>SUM(D278:D278)</f>
        <v>1422000</v>
      </c>
      <c r="E277" s="26">
        <f>SUM(E278:E278)</f>
        <v>1422000</v>
      </c>
    </row>
    <row r="278" spans="1:5" ht="45">
      <c r="A278" s="35" t="s">
        <v>248</v>
      </c>
      <c r="B278" s="231" t="s">
        <v>734</v>
      </c>
      <c r="C278" s="28" t="s">
        <v>176</v>
      </c>
      <c r="D278" s="26">
        <f>SUM(прил8!F44)</f>
        <v>1422000</v>
      </c>
      <c r="E278" s="26">
        <f>SUM(прил8!G44)</f>
        <v>1422000</v>
      </c>
    </row>
    <row r="279" spans="1:5" ht="30">
      <c r="A279" s="39" t="s">
        <v>209</v>
      </c>
      <c r="B279" s="231" t="s">
        <v>755</v>
      </c>
      <c r="C279" s="28"/>
      <c r="D279" s="26">
        <v>0</v>
      </c>
      <c r="E279" s="26">
        <f>SUM(E280)</f>
        <v>237000</v>
      </c>
    </row>
    <row r="280" spans="1:5" ht="45">
      <c r="A280" s="35" t="s">
        <v>248</v>
      </c>
      <c r="B280" s="231" t="s">
        <v>755</v>
      </c>
      <c r="C280" s="28" t="s">
        <v>176</v>
      </c>
      <c r="D280" s="26">
        <f>SUM(прил8!F50)</f>
        <v>0</v>
      </c>
      <c r="E280" s="26">
        <f>SUM(прил8!G50)</f>
        <v>237000</v>
      </c>
    </row>
    <row r="281" spans="1:5" ht="15">
      <c r="A281" s="39" t="s">
        <v>162</v>
      </c>
      <c r="B281" s="232" t="s">
        <v>753</v>
      </c>
      <c r="C281" s="28"/>
      <c r="D281" s="26">
        <f>SUM(D282:D282)</f>
        <v>189285</v>
      </c>
      <c r="E281" s="26">
        <f>SUM(E282:E282)</f>
        <v>189285</v>
      </c>
    </row>
    <row r="282" spans="1:5" ht="45">
      <c r="A282" s="35" t="s">
        <v>248</v>
      </c>
      <c r="B282" s="232" t="s">
        <v>754</v>
      </c>
      <c r="C282" s="28" t="s">
        <v>176</v>
      </c>
      <c r="D282" s="26">
        <f>SUM(прил8!F52)</f>
        <v>189285</v>
      </c>
      <c r="E282" s="26">
        <f>SUM(прил8!G52)</f>
        <v>189285</v>
      </c>
    </row>
    <row r="283" spans="1:5" ht="30">
      <c r="A283" s="31" t="s">
        <v>161</v>
      </c>
      <c r="B283" s="230" t="s">
        <v>300</v>
      </c>
      <c r="C283" s="28"/>
      <c r="D283" s="26">
        <f>SUM(D284)</f>
        <v>237000</v>
      </c>
      <c r="E283" s="26">
        <f>SUM(E284)</f>
        <v>237000</v>
      </c>
    </row>
    <row r="284" spans="1:5" ht="45">
      <c r="A284" s="14" t="s">
        <v>248</v>
      </c>
      <c r="B284" s="230" t="s">
        <v>301</v>
      </c>
      <c r="C284" s="28" t="s">
        <v>176</v>
      </c>
      <c r="D284" s="26">
        <f>SUM(прил8!F42)</f>
        <v>237000</v>
      </c>
      <c r="E284" s="26">
        <f>SUM(прил8!G42)</f>
        <v>237000</v>
      </c>
    </row>
    <row r="285" spans="1:5" ht="15">
      <c r="A285" s="35" t="s">
        <v>156</v>
      </c>
      <c r="B285" s="231" t="s">
        <v>739</v>
      </c>
      <c r="C285" s="28"/>
      <c r="D285" s="26">
        <f>SUM(D286)</f>
        <v>50000</v>
      </c>
      <c r="E285" s="26">
        <f>SUM(E286)</f>
        <v>50000</v>
      </c>
    </row>
    <row r="286" spans="1:5" ht="30">
      <c r="A286" s="35" t="s">
        <v>123</v>
      </c>
      <c r="B286" s="231" t="s">
        <v>739</v>
      </c>
      <c r="C286" s="28" t="s">
        <v>179</v>
      </c>
      <c r="D286" s="26">
        <f>SUM(прил8!F105)</f>
        <v>50000</v>
      </c>
      <c r="E286" s="26">
        <f>SUM(прил8!G105)</f>
        <v>50000</v>
      </c>
    </row>
    <row r="287" spans="1:5" ht="15">
      <c r="A287" s="35" t="s">
        <v>229</v>
      </c>
      <c r="B287" s="231" t="s">
        <v>740</v>
      </c>
      <c r="C287" s="28"/>
      <c r="D287" s="26">
        <f>SUM(D288)</f>
        <v>250000</v>
      </c>
      <c r="E287" s="26">
        <f>SUM(E288)</f>
        <v>250000</v>
      </c>
    </row>
    <row r="288" spans="1:5" ht="15">
      <c r="A288" s="35" t="s">
        <v>202</v>
      </c>
      <c r="B288" s="231" t="s">
        <v>741</v>
      </c>
      <c r="C288" s="28" t="s">
        <v>201</v>
      </c>
      <c r="D288" s="26">
        <f>SUM(прил8!F319)</f>
        <v>250000</v>
      </c>
      <c r="E288" s="26">
        <f>SUM(прил8!G319)</f>
        <v>250000</v>
      </c>
    </row>
    <row r="289" spans="1:5" ht="30">
      <c r="A289" s="222" t="s">
        <v>100</v>
      </c>
      <c r="B289" s="231" t="s">
        <v>637</v>
      </c>
      <c r="C289" s="28"/>
      <c r="D289" s="26">
        <f>SUM(D290)</f>
        <v>118500</v>
      </c>
      <c r="E289" s="26">
        <f>SUM(E290)</f>
        <v>118500</v>
      </c>
    </row>
    <row r="290" spans="1:5" ht="15">
      <c r="A290" s="35" t="s">
        <v>184</v>
      </c>
      <c r="B290" s="231" t="s">
        <v>637</v>
      </c>
      <c r="C290" s="28" t="s">
        <v>242</v>
      </c>
      <c r="D290" s="26">
        <f>SUM(прил8!F165)</f>
        <v>118500</v>
      </c>
      <c r="E290" s="26">
        <f>SUM(прил8!G165)</f>
        <v>118500</v>
      </c>
    </row>
    <row r="291" spans="1:5" ht="75">
      <c r="A291" s="31" t="s">
        <v>324</v>
      </c>
      <c r="B291" s="230" t="s">
        <v>325</v>
      </c>
      <c r="C291" s="28"/>
      <c r="D291" s="26">
        <f>SUM(D292:D293)</f>
        <v>1240072</v>
      </c>
      <c r="E291" s="26">
        <f>SUM(E292:E293)</f>
        <v>1240072</v>
      </c>
    </row>
    <row r="292" spans="1:5" ht="45">
      <c r="A292" s="14" t="s">
        <v>248</v>
      </c>
      <c r="B292" s="230" t="s">
        <v>325</v>
      </c>
      <c r="C292" s="28" t="s">
        <v>176</v>
      </c>
      <c r="D292" s="26">
        <f>SUM(прил8!F100)</f>
        <v>780000</v>
      </c>
      <c r="E292" s="26">
        <f>SUM(прил8!G100)</f>
        <v>780000</v>
      </c>
    </row>
    <row r="293" spans="1:5" ht="30">
      <c r="A293" s="35" t="s">
        <v>123</v>
      </c>
      <c r="B293" s="230" t="s">
        <v>325</v>
      </c>
      <c r="C293" s="28" t="s">
        <v>179</v>
      </c>
      <c r="D293" s="26">
        <f>SUM(прил8!F101)</f>
        <v>460072</v>
      </c>
      <c r="E293" s="26">
        <f>SUM(прил8!G101)</f>
        <v>460072</v>
      </c>
    </row>
    <row r="294" spans="1:5" ht="15">
      <c r="A294" s="6" t="s">
        <v>250</v>
      </c>
      <c r="B294" s="234" t="s">
        <v>305</v>
      </c>
      <c r="C294" s="33"/>
      <c r="D294" s="25">
        <f aca="true" t="shared" si="14" ref="D294:E296">SUM(D295)</f>
        <v>500000</v>
      </c>
      <c r="E294" s="25">
        <f t="shared" si="14"/>
        <v>500000</v>
      </c>
    </row>
    <row r="295" spans="1:5" ht="15">
      <c r="A295" s="14" t="s">
        <v>251</v>
      </c>
      <c r="B295" s="230" t="s">
        <v>306</v>
      </c>
      <c r="C295" s="28"/>
      <c r="D295" s="26">
        <f t="shared" si="14"/>
        <v>500000</v>
      </c>
      <c r="E295" s="26">
        <f t="shared" si="14"/>
        <v>500000</v>
      </c>
    </row>
    <row r="296" spans="1:5" ht="15">
      <c r="A296" s="14" t="s">
        <v>157</v>
      </c>
      <c r="B296" s="230" t="s">
        <v>307</v>
      </c>
      <c r="C296" s="28"/>
      <c r="D296" s="26">
        <f t="shared" si="14"/>
        <v>500000</v>
      </c>
      <c r="E296" s="26">
        <f t="shared" si="14"/>
        <v>500000</v>
      </c>
    </row>
    <row r="297" spans="1:5" ht="15">
      <c r="A297" s="14" t="s">
        <v>181</v>
      </c>
      <c r="B297" s="230" t="s">
        <v>307</v>
      </c>
      <c r="C297" s="28" t="s">
        <v>180</v>
      </c>
      <c r="D297" s="26">
        <f>SUM(прил8!F62)</f>
        <v>500000</v>
      </c>
      <c r="E297" s="26">
        <f>SUM(прил8!G62)</f>
        <v>500000</v>
      </c>
    </row>
    <row r="298" spans="1:5" ht="28.5">
      <c r="A298" s="45" t="s">
        <v>219</v>
      </c>
      <c r="B298" s="234" t="s">
        <v>326</v>
      </c>
      <c r="C298" s="33"/>
      <c r="D298" s="25">
        <f>SUM(D299)</f>
        <v>12347040</v>
      </c>
      <c r="E298" s="25">
        <f>SUM(E299)</f>
        <v>12347040</v>
      </c>
    </row>
    <row r="299" spans="1:5" ht="30">
      <c r="A299" s="31" t="s">
        <v>220</v>
      </c>
      <c r="B299" s="230" t="s">
        <v>327</v>
      </c>
      <c r="C299" s="28"/>
      <c r="D299" s="26">
        <f>SUM(D300)</f>
        <v>12347040</v>
      </c>
      <c r="E299" s="26">
        <f>SUM(E300)</f>
        <v>12347040</v>
      </c>
    </row>
    <row r="300" spans="1:5" ht="30">
      <c r="A300" s="31" t="s">
        <v>253</v>
      </c>
      <c r="B300" s="230" t="s">
        <v>328</v>
      </c>
      <c r="C300" s="28"/>
      <c r="D300" s="26">
        <f>SUM(D301:D303)</f>
        <v>12347040</v>
      </c>
      <c r="E300" s="26">
        <f>SUM(E301:E303)</f>
        <v>12347040</v>
      </c>
    </row>
    <row r="301" spans="1:5" ht="45">
      <c r="A301" s="14" t="s">
        <v>248</v>
      </c>
      <c r="B301" s="230" t="s">
        <v>328</v>
      </c>
      <c r="C301" s="28" t="s">
        <v>176</v>
      </c>
      <c r="D301" s="26">
        <f>SUM(прил8!F109)</f>
        <v>7549740</v>
      </c>
      <c r="E301" s="26">
        <f>SUM(прил8!G109)</f>
        <v>7549740</v>
      </c>
    </row>
    <row r="302" spans="1:5" ht="30">
      <c r="A302" s="35" t="s">
        <v>123</v>
      </c>
      <c r="B302" s="29" t="s">
        <v>328</v>
      </c>
      <c r="C302" s="28" t="s">
        <v>179</v>
      </c>
      <c r="D302" s="26">
        <f>SUM(прил8!F110)</f>
        <v>3487000</v>
      </c>
      <c r="E302" s="26">
        <f>SUM(прил8!G110)</f>
        <v>3487000</v>
      </c>
    </row>
    <row r="303" spans="1:5" ht="15">
      <c r="A303" s="174" t="s">
        <v>181</v>
      </c>
      <c r="B303" s="29" t="s">
        <v>328</v>
      </c>
      <c r="C303" s="28" t="s">
        <v>180</v>
      </c>
      <c r="D303" s="26">
        <f>SUM(прил8!F111)</f>
        <v>1310300</v>
      </c>
      <c r="E303" s="26">
        <f>SUM(прил8!G111)</f>
        <v>1310300</v>
      </c>
    </row>
    <row r="304" ht="15">
      <c r="A304" s="239"/>
    </row>
    <row r="305" ht="15">
      <c r="A305" s="239"/>
    </row>
  </sheetData>
  <sheetProtection/>
  <mergeCells count="3">
    <mergeCell ref="A1:A6"/>
    <mergeCell ref="B1:D5"/>
    <mergeCell ref="A7:D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2017-05-23T09:47:01Z</cp:lastPrinted>
  <dcterms:created xsi:type="dcterms:W3CDTF">2011-10-10T13:40:01Z</dcterms:created>
  <dcterms:modified xsi:type="dcterms:W3CDTF">2017-05-23T09:48:05Z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